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26มึค68\"/>
    </mc:Choice>
  </mc:AlternateContent>
  <xr:revisionPtr revIDLastSave="0" documentId="13_ncr:1_{C458C6A7-EB13-47DB-A9F6-2BBE654DB787}" xr6:coauthVersionLast="47" xr6:coauthVersionMax="47" xr10:uidLastSave="{00000000-0000-0000-0000-000000000000}"/>
  <bookViews>
    <workbookView xWindow="0" yWindow="345" windowWidth="28800" windowHeight="15255" tabRatio="816" firstSheet="2" activeTab="5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รุปผล" sheetId="3" r:id="rId7"/>
  </sheets>
  <definedNames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" l="1"/>
  <c r="H20" i="3"/>
  <c r="H26" i="3"/>
  <c r="H25" i="3"/>
  <c r="H24" i="3"/>
  <c r="F26" i="3"/>
  <c r="F25" i="3"/>
  <c r="F24" i="3"/>
  <c r="H22" i="3"/>
  <c r="H21" i="3"/>
  <c r="C33" i="7"/>
  <c r="D33" i="6"/>
  <c r="G16" i="3" s="1"/>
  <c r="H16" i="3" s="1"/>
  <c r="C33" i="6"/>
  <c r="D33" i="5"/>
  <c r="G15" i="3" s="1"/>
  <c r="H15" i="3" s="1"/>
  <c r="C33" i="5"/>
  <c r="D33" i="4"/>
  <c r="C33" i="4"/>
  <c r="C33" i="2"/>
  <c r="G14" i="3"/>
  <c r="H14" i="3" s="1"/>
  <c r="C15" i="1"/>
  <c r="D8" i="3"/>
  <c r="D7" i="3"/>
  <c r="D6" i="3"/>
  <c r="D5" i="3"/>
  <c r="D4" i="3"/>
  <c r="C31" i="4"/>
  <c r="D31" i="7"/>
  <c r="C31" i="7"/>
  <c r="D31" i="6"/>
  <c r="C31" i="6"/>
  <c r="D31" i="5"/>
  <c r="C31" i="5"/>
  <c r="D31" i="4"/>
  <c r="C17" i="1" l="1"/>
  <c r="D31" i="2"/>
  <c r="C31" i="2"/>
  <c r="D32" i="4" l="1"/>
  <c r="E14" i="3" s="1"/>
  <c r="F14" i="3" s="1"/>
  <c r="F20" i="3"/>
  <c r="D32" i="5"/>
  <c r="E15" i="3" s="1"/>
  <c r="F15" i="3" s="1"/>
  <c r="D32" i="6"/>
  <c r="E16" i="3" s="1"/>
  <c r="F16" i="3" s="1"/>
  <c r="C32" i="4"/>
  <c r="F22" i="3"/>
  <c r="D32" i="7"/>
  <c r="C32" i="5"/>
  <c r="F21" i="3"/>
  <c r="C32" i="6"/>
  <c r="C32" i="7"/>
  <c r="F19" i="3"/>
  <c r="C32" i="2"/>
  <c r="D32" i="2"/>
  <c r="E13" i="3" l="1"/>
  <c r="D33" i="2"/>
  <c r="G13" i="3" s="1"/>
  <c r="H13" i="3" s="1"/>
  <c r="E17" i="3"/>
  <c r="F17" i="3" s="1"/>
  <c r="D33" i="7"/>
  <c r="G17" i="3" s="1"/>
  <c r="F13" i="3"/>
  <c r="E27" i="3" s="1"/>
  <c r="H17" i="3" l="1"/>
  <c r="E28" i="3"/>
  <c r="E29" i="3" s="1"/>
  <c r="F27" i="3"/>
  <c r="G27" i="3" l="1"/>
  <c r="G28" i="3" l="1"/>
  <c r="G29" i="3" s="1"/>
  <c r="H27" i="3"/>
</calcChain>
</file>

<file path=xl/sharedStrings.xml><?xml version="1.0" encoding="utf-8"?>
<sst xmlns="http://schemas.openxmlformats.org/spreadsheetml/2006/main" count="285" uniqueCount="197">
  <si>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</si>
  <si>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</si>
  <si>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</si>
  <si>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</si>
  <si>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</si>
  <si>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</si>
  <si>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</si>
  <si>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</si>
  <si>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</si>
  <si>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</si>
  <si>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</si>
  <si>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</si>
  <si>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</si>
  <si>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</si>
  <si>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</si>
  <si>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</si>
  <si>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</si>
  <si>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</si>
  <si>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</si>
  <si>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</si>
  <si>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</si>
  <si>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4. จำนวนวิธีการทำงานแบบใหม่ที่คาดว่าจะทำให้งานมีประสิทธิภาพมากกว่าเติมเพื่อให้ได้ผลงานตามที่กำหนดไว้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</si>
  <si>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</si>
  <si>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</si>
  <si>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</si>
  <si>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</si>
  <si>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</si>
  <si>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</si>
  <si>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</si>
  <si>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</si>
  <si>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</si>
  <si>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4. บริหารจัดการและทุ่มเทเวลา ตลอดจนทรัพยากรเพื่อให้ได้ประโยชน์สูงสุดต่อภารกิจของ หน่วยงานตามที่วางแผนไว้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</si>
  <si>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</si>
  <si>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</si>
  <si>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</si>
  <si>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</si>
  <si>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</si>
  <si>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</si>
  <si>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</si>
  <si>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</si>
  <si>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</si>
  <si>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</si>
  <si>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สรุปผลคะแนนการประเมินสมรรถนะ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</si>
  <si>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</si>
  <si>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</si>
  <si>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</si>
  <si>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</si>
  <si>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</si>
  <si>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</si>
  <si>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</si>
  <si>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</si>
  <si>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</si>
  <si>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</si>
  <si>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บุคลากรประเภทสนับสนุน ตำแหน่งประเภททั่วไป</t>
  </si>
  <si>
    <t>บุคลากรประเภทสนับสนุน ตำแหน่งวิชาชีพเฉพาะ/เชี่ยวชาญเฉพาะ</t>
  </si>
  <si>
    <t>บุคลากรประเภทวิชาการ</t>
  </si>
  <si>
    <t>บุคลากรประเภทสนับสนุน ตำแหน่งบริหาร</t>
  </si>
  <si>
    <t>บุคลากรประเภทวิชาการ ตำแหน่งบริหาร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</si>
  <si>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</si>
  <si>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</si>
  <si>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</si>
  <si>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</si>
  <si>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</si>
  <si>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</si>
  <si>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</si>
  <si>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</si>
  <si>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</si>
  <si>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</si>
  <si>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</si>
  <si>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</si>
  <si>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</si>
  <si>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</si>
  <si>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</si>
  <si>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</si>
  <si>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</si>
  <si>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</si>
  <si>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</si>
  <si>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</si>
  <si>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</si>
  <si>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</si>
  <si>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</si>
  <si>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</si>
  <si>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</si>
  <si>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</si>
  <si>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</si>
  <si>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</si>
  <si>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</si>
  <si>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</si>
  <si>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</si>
  <si>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</si>
  <si>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</si>
  <si>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</si>
  <si>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</si>
  <si>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</si>
  <si>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</si>
  <si>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</si>
  <si>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</si>
  <si>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</si>
  <si>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</si>
  <si>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</si>
  <si>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</si>
  <si>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</si>
  <si>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</si>
  <si>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</si>
  <si>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</si>
  <si>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3. สามารถเชื่อมโยง และบูรณาการ 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</si>
  <si>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นำเสนอวิธีการในการให้บริการที่ผู้รับบริการจะได้รับประโยชน์สูงสุดและมีความพึงพอใจมากที่สุด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</si>
  <si>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</si>
  <si>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</si>
  <si>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</si>
  <si>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</si>
  <si>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</si>
  <si>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</si>
  <si>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</si>
  <si>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</si>
  <si>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</si>
  <si>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</si>
  <si>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</si>
  <si>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</si>
  <si>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</si>
  <si>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</si>
  <si>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1. ติดตามเทคโนโลยีหรือองค์ความรู้ใหม่ๆ ที่เกี่ยวข้องกับงานของตนที่รับผิดชอบโดยตรงเพื่อนำมาปรับปรุงพัฒนางานของตนเอง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</si>
  <si>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</si>
  <si>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</si>
  <si>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</si>
  <si>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</si>
  <si>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</si>
  <si>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3. นำความรู้ที่ตนเองชำนาญงานประกอบ การจัดทำวิจัย เพื่อการพัฒนางาน หรือคู่มือการปฏิบัติงาน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</si>
  <si>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</si>
  <si>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</si>
  <si>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</si>
  <si>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</si>
  <si>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</si>
  <si>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1. ส่งเสริมให้เกิดการพัฒนาความสามารถและความเชี่ยวชาญของบุคลากรในระดับต่างๆ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</si>
  <si>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</si>
  <si>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</si>
  <si>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</si>
  <si>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</si>
  <si>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</si>
  <si>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</si>
  <si>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</si>
  <si>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</si>
  <si>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</si>
  <si>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</si>
  <si>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</si>
  <si>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</si>
  <si>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</si>
  <si>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</si>
  <si>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</si>
  <si>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</si>
  <si>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</si>
  <si>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</si>
  <si>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</si>
  <si>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</si>
  <si>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</si>
  <si>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</si>
  <si>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</si>
  <si>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</si>
  <si>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</si>
  <si>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</si>
  <si>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</si>
  <si>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</si>
  <si>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</si>
  <si>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</si>
  <si>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</si>
  <si>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</si>
  <si>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</si>
  <si>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</si>
  <si>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 หรือต่อองค์กร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</si>
  <si>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</si>
  <si>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</si>
  <si>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</si>
  <si>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</si>
  <si>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</si>
  <si>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</si>
  <si>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</si>
  <si>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 xml:space="preserve">4. สนับสนุนด้านทรัพยากร เช่น เครื่องคอมพิวเตอร์ โทรศัพท์ และบุคลากรเป็นต้น 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</si>
  <si>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</si>
  <si>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โครงการที่จะส่งเสริมให้สมาชิกทุกคนในทีมตระหนักถึงการร่วมแรงร่วมใจกันในรูปแบบต่างๆ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</si>
  <si>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</si>
  <si>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</si>
  <si>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</si>
  <si>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</si>
  <si>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</si>
  <si>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</si>
  <si>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</si>
  <si>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</si>
  <si>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</si>
  <si>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ขยัน สอนดี</t>
  </si>
  <si>
    <t>คณะผลิตกรรมการเกษตร</t>
  </si>
  <si>
    <t>ประเมินตนเอง</t>
  </si>
  <si>
    <t>ประเมินโดยผู้บังคับบัญชา</t>
  </si>
  <si>
    <t>คำจำกัดความ : ความมุ่งมั่นจะปฏิบัติหน้าที่ราชการให้ดีหรือให้เกินมาตรฐานที่มีอยู่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</si>
  <si>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คำจำกัดความ : ความตั้งใจและความพยายามในการให้บริการแก่ผู้รับบริการหรือหน่วยงานอื่นๆ ที่เกี่ยวข้อง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</si>
  <si>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จนสามารถประยุกต์ใช้ความรู้เชิงวิชาการและเทคโนโลยีต่างๆ เข้ากับการปฏิบัติงานให้เกิดผลสัมฤทธิ์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</si>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</sst>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theme="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/>
    <xf numFmtId="0" fontId="1" fillId="0" borderId="0" xfId="0" applyFont="1" applyProtection="1"/>
    <xf numFmtId="2" fontId="2" fillId="0" borderId="0" xfId="0" applyNumberFormat="1" applyFont="1" applyProtection="1">
      <protection locked="0"/>
    </xf>
    <xf numFmtId="187" fontId="2" fillId="0" borderId="0" xfId="0" applyNumberFormat="1" applyFont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hidden="1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locked="0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6" fillId="0" borderId="1" xfId="0" applyNumberFormat="1" applyFont="1" applyBorder="1" applyProtection="1">
      <protection hidden="1"/>
    </xf>
    <xf numFmtId="0" fontId="2" fillId="3" borderId="1" xfId="0" applyFont="1" applyFill="1" applyBorder="1" applyProtection="1">
      <protection locked="0"/>
    </xf>
    <xf numFmtId="2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rd.mju.ac.th/wtms_documentDownload.aspx?id=ODI2MDg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rd.mju.ac.th/wtms_documentDownload.aspx?id=ODI2MDk=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hrd.mju.ac.th/wtms_documentDownload.aspx?id=ODI2MTA=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hrd.mju.ac.th/wtms_documentDownload.aspx?id=ODI2MTE=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hrd.mju.ac.th/wtms_documentDownload.aspx?id=ODI2MTI=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L20"/>
  <sheetViews>
    <sheetView workbookViewId="0">
      <selection activeCell="E18" sqref="E18"/>
    </sheetView>
  </sheetViews>
  <sheetFormatPr defaultColWidth="8.875" defaultRowHeight="14.25" x14ac:dyDescent="0.2"/>
  <cols>
    <col min="1" max="1" width="8.875" style="1"/>
    <col min="2" max="2" width="19.25" style="1" customWidth="1"/>
    <col min="3" max="3" width="60.5" style="1" customWidth="1"/>
    <col min="4" max="5" width="8.875" style="1"/>
    <col min="6" max="12" width="8.875" style="15" customWidth="1"/>
    <col min="13" max="16384" width="8.875" style="1"/>
  </cols>
  <sheetData>
    <row r="2" spans="2:12" x14ac:dyDescent="0.2">
      <c r="F2" s="15" t="s">
        <v>52</v>
      </c>
      <c r="H2" s="15" t="s">
        <v>81</v>
      </c>
      <c r="I2" s="15" t="s">
        <v>82</v>
      </c>
      <c r="J2" s="15" t="s">
        <v>83</v>
      </c>
      <c r="K2" s="15" t="s">
        <v>84</v>
      </c>
      <c r="L2" s="15" t="s">
        <v>85</v>
      </c>
    </row>
    <row r="3" spans="2:12" ht="24" x14ac:dyDescent="0.55000000000000004">
      <c r="B3" s="19" t="s">
        <v>50</v>
      </c>
      <c r="C3" s="2" t="s">
        <v>188</v>
      </c>
      <c r="F3" s="15" t="s">
        <v>53</v>
      </c>
      <c r="G3" s="15" t="s">
        <v>81</v>
      </c>
      <c r="H3" s="15" t="s">
        <v>58</v>
      </c>
      <c r="I3" s="15" t="s">
        <v>186</v>
      </c>
      <c r="J3" s="15" t="s">
        <v>66</v>
      </c>
      <c r="K3" s="15" t="s">
        <v>70</v>
      </c>
      <c r="L3" s="15" t="s">
        <v>70</v>
      </c>
    </row>
    <row r="4" spans="2:12" ht="14.45" customHeight="1" x14ac:dyDescent="0.55000000000000004">
      <c r="B4" s="19"/>
      <c r="C4" s="5"/>
      <c r="F4" s="15" t="s">
        <v>54</v>
      </c>
      <c r="G4" s="15" t="s">
        <v>82</v>
      </c>
      <c r="H4" s="15" t="s">
        <v>59</v>
      </c>
      <c r="I4" s="15" t="s">
        <v>62</v>
      </c>
      <c r="J4" s="15" t="s">
        <v>67</v>
      </c>
      <c r="K4" s="15" t="s">
        <v>71</v>
      </c>
      <c r="L4" s="15" t="s">
        <v>71</v>
      </c>
    </row>
    <row r="5" spans="2:12" ht="24" x14ac:dyDescent="0.55000000000000004">
      <c r="B5" s="19" t="s">
        <v>51</v>
      </c>
      <c r="C5" s="2" t="s">
        <v>66</v>
      </c>
      <c r="F5" s="15" t="s">
        <v>55</v>
      </c>
      <c r="G5" s="15" t="s">
        <v>83</v>
      </c>
      <c r="H5" s="15" t="s">
        <v>60</v>
      </c>
      <c r="I5" s="15" t="s">
        <v>63</v>
      </c>
      <c r="J5" s="15" t="s">
        <v>68</v>
      </c>
      <c r="K5" s="15" t="s">
        <v>72</v>
      </c>
      <c r="L5" s="15" t="s">
        <v>79</v>
      </c>
    </row>
    <row r="6" spans="2:12" ht="12" customHeight="1" x14ac:dyDescent="0.55000000000000004">
      <c r="B6" s="19"/>
      <c r="C6" s="5"/>
      <c r="F6" s="15" t="s">
        <v>56</v>
      </c>
      <c r="G6" s="15" t="s">
        <v>84</v>
      </c>
      <c r="H6" s="15" t="s">
        <v>61</v>
      </c>
      <c r="I6" s="15" t="s">
        <v>64</v>
      </c>
      <c r="J6" s="15" t="s">
        <v>69</v>
      </c>
      <c r="K6" s="15" t="s">
        <v>73</v>
      </c>
      <c r="L6" s="15" t="s">
        <v>72</v>
      </c>
    </row>
    <row r="7" spans="2:12" ht="24" x14ac:dyDescent="0.55000000000000004">
      <c r="B7" s="19" t="s">
        <v>4</v>
      </c>
      <c r="C7" s="2" t="s">
        <v>66</v>
      </c>
      <c r="F7" s="15" t="s">
        <v>57</v>
      </c>
      <c r="G7" s="15" t="s">
        <v>85</v>
      </c>
      <c r="I7" s="15" t="s">
        <v>65</v>
      </c>
      <c r="K7" s="15" t="s">
        <v>74</v>
      </c>
      <c r="L7" s="15" t="s">
        <v>80</v>
      </c>
    </row>
    <row r="8" spans="2:12" ht="15.6" customHeight="1" x14ac:dyDescent="0.55000000000000004">
      <c r="B8" s="19"/>
      <c r="C8" s="3"/>
      <c r="K8" s="15" t="s">
        <v>75</v>
      </c>
      <c r="L8" s="15" t="s">
        <v>73</v>
      </c>
    </row>
    <row r="9" spans="2:12" ht="24" x14ac:dyDescent="0.55000000000000004">
      <c r="B9" s="19" t="s">
        <v>181</v>
      </c>
      <c r="C9" s="2" t="s">
        <v>189</v>
      </c>
      <c r="K9" s="15" t="s">
        <v>76</v>
      </c>
      <c r="L9" s="15" t="s">
        <v>74</v>
      </c>
    </row>
    <row r="10" spans="2:12" ht="11.45" customHeight="1" x14ac:dyDescent="0.55000000000000004">
      <c r="B10" s="19"/>
      <c r="C10" s="3"/>
      <c r="K10" s="15" t="s">
        <v>77</v>
      </c>
    </row>
    <row r="11" spans="2:12" ht="24" x14ac:dyDescent="0.55000000000000004">
      <c r="B11" s="19" t="s">
        <v>182</v>
      </c>
      <c r="C11" s="14" t="s">
        <v>55</v>
      </c>
      <c r="K11" s="15" t="s">
        <v>78</v>
      </c>
    </row>
    <row r="12" spans="2:12" ht="13.9" customHeight="1" x14ac:dyDescent="0.55000000000000004">
      <c r="B12" s="19"/>
      <c r="C12" s="3"/>
    </row>
    <row r="13" spans="2:12" ht="24" x14ac:dyDescent="0.55000000000000004">
      <c r="B13" s="19" t="s">
        <v>183</v>
      </c>
      <c r="C13" s="14" t="s">
        <v>66</v>
      </c>
    </row>
    <row r="14" spans="2:12" x14ac:dyDescent="0.2">
      <c r="B14" s="20"/>
    </row>
    <row r="15" spans="2:12" ht="24" x14ac:dyDescent="0.55000000000000004">
      <c r="B15" s="19" t="s">
        <v>86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2</v>
      </c>
    </row>
    <row r="16" spans="2:12" ht="13.15" customHeight="1" x14ac:dyDescent="0.55000000000000004">
      <c r="B16" s="19"/>
    </row>
    <row r="17" spans="2:3" ht="24" x14ac:dyDescent="0.55000000000000004">
      <c r="B17" s="19" t="s">
        <v>87</v>
      </c>
      <c r="C17" s="4">
        <f>IF(C15&lt;&gt;"",C15*3,"")</f>
        <v>6</v>
      </c>
    </row>
    <row r="20" spans="2:3" ht="24" x14ac:dyDescent="0.55000000000000004">
      <c r="B20" s="27" t="s">
        <v>184</v>
      </c>
      <c r="C20" s="27"/>
    </row>
  </sheetData>
  <sheetProtection algorithmName="SHA-512" hashValue="/exop0SsvdU/yY2yQUx6TDaTcuO6jr6gHF2+tjWRjjXu42SFbK+jO7KkH9kp6BqzNhozeSNR7lz8sHNvNhiHzg==" saltValue="TbaMNbH2aW+EeCs8PIau9g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5" t="s">
        <v>0</v>
      </c>
      <c r="B2" s="57" t="s">
        <v>1</v>
      </c>
      <c r="C2" s="28" t="s">
        <v>2</v>
      </c>
      <c r="D2" s="28"/>
    </row>
    <row r="3" spans="1:4" ht="99" customHeight="1" x14ac:dyDescent="0.55000000000000004">
      <c r="A3" s="11"/>
      <c r="B3" s="58" t="s">
        <v>192</v>
      </c>
      <c r="C3" s="25" t="s">
        <v>3</v>
      </c>
      <c r="D3" s="25" t="s">
        <v>35</v>
      </c>
    </row>
    <row r="4" spans="1:4" x14ac:dyDescent="0.55000000000000004">
      <c r="A4" s="25" t="s">
        <v>4</v>
      </c>
      <c r="B4" s="25" t="s">
        <v>5</v>
      </c>
      <c r="C4" s="13"/>
      <c r="D4" s="13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31"/>
      <c r="B6" s="11" t="s">
        <v>7</v>
      </c>
      <c r="C6" s="7">
        <v>1</v>
      </c>
      <c r="D6" s="7">
        <v>1</v>
      </c>
    </row>
    <row r="7" spans="1:4" x14ac:dyDescent="0.55000000000000004">
      <c r="A7" s="31"/>
      <c r="B7" s="11" t="s">
        <v>8</v>
      </c>
      <c r="C7" s="7"/>
      <c r="D7" s="7"/>
    </row>
    <row r="8" spans="1:4" x14ac:dyDescent="0.55000000000000004">
      <c r="A8" s="31"/>
      <c r="B8" s="11" t="s">
        <v>9</v>
      </c>
      <c r="C8" s="7"/>
      <c r="D8" s="7"/>
    </row>
    <row r="9" spans="1:4" x14ac:dyDescent="0.55000000000000004">
      <c r="A9" s="31"/>
      <c r="B9" s="11" t="s">
        <v>10</v>
      </c>
      <c r="C9" s="7"/>
      <c r="D9" s="7"/>
    </row>
    <row r="10" spans="1:4" ht="48" x14ac:dyDescent="0.55000000000000004">
      <c r="A10" s="32"/>
      <c r="B10" s="11" t="s">
        <v>11</v>
      </c>
      <c r="C10" s="7"/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31"/>
      <c r="B12" s="11" t="s">
        <v>13</v>
      </c>
      <c r="C12" s="7"/>
      <c r="D12" s="7"/>
    </row>
    <row r="13" spans="1:4" x14ac:dyDescent="0.55000000000000004">
      <c r="A13" s="31"/>
      <c r="B13" s="11" t="s">
        <v>14</v>
      </c>
      <c r="C13" s="7"/>
      <c r="D13" s="7"/>
    </row>
    <row r="14" spans="1:4" x14ac:dyDescent="0.55000000000000004">
      <c r="A14" s="31"/>
      <c r="B14" s="11" t="s">
        <v>15</v>
      </c>
      <c r="C14" s="7">
        <v>1</v>
      </c>
      <c r="D14" s="7"/>
    </row>
    <row r="15" spans="1:4" ht="48" x14ac:dyDescent="0.55000000000000004">
      <c r="A15" s="32"/>
      <c r="B15" s="11" t="s">
        <v>16</v>
      </c>
      <c r="C15" s="7">
        <v>1</v>
      </c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31"/>
      <c r="B17" s="11" t="s">
        <v>18</v>
      </c>
      <c r="C17" s="7">
        <v>1</v>
      </c>
      <c r="D17" s="6"/>
    </row>
    <row r="18" spans="1:4" x14ac:dyDescent="0.55000000000000004">
      <c r="A18" s="31"/>
      <c r="B18" s="11" t="s">
        <v>19</v>
      </c>
      <c r="C18" s="6">
        <v>1</v>
      </c>
      <c r="D18" s="6">
        <v>1</v>
      </c>
    </row>
    <row r="19" spans="1:4" x14ac:dyDescent="0.55000000000000004">
      <c r="A19" s="31"/>
      <c r="B19" s="11" t="s">
        <v>20</v>
      </c>
      <c r="C19" s="7">
        <v>1</v>
      </c>
      <c r="D19" s="7">
        <v>1</v>
      </c>
    </row>
    <row r="20" spans="1:4" ht="48" x14ac:dyDescent="0.55000000000000004">
      <c r="A20" s="31"/>
      <c r="B20" s="11" t="s">
        <v>21</v>
      </c>
      <c r="C20" s="7">
        <v>1</v>
      </c>
      <c r="D20" s="7">
        <v>1</v>
      </c>
    </row>
    <row r="21" spans="1:4" x14ac:dyDescent="0.55000000000000004">
      <c r="A21" s="28">
        <v>4</v>
      </c>
      <c r="B21" s="29" t="s">
        <v>22</v>
      </c>
      <c r="C21" s="29"/>
      <c r="D21" s="29"/>
    </row>
    <row r="22" spans="1:4" ht="48" x14ac:dyDescent="0.55000000000000004">
      <c r="A22" s="28"/>
      <c r="B22" s="11" t="s">
        <v>23</v>
      </c>
      <c r="C22" s="7">
        <v>1</v>
      </c>
      <c r="D22" s="7"/>
    </row>
    <row r="23" spans="1:4" ht="48" x14ac:dyDescent="0.55000000000000004">
      <c r="A23" s="28"/>
      <c r="B23" s="11" t="s">
        <v>24</v>
      </c>
      <c r="C23" s="7">
        <v>1</v>
      </c>
      <c r="D23" s="7"/>
    </row>
    <row r="24" spans="1:4" ht="48" x14ac:dyDescent="0.55000000000000004">
      <c r="A24" s="28"/>
      <c r="B24" s="11" t="s">
        <v>25</v>
      </c>
      <c r="C24" s="7">
        <v>1</v>
      </c>
      <c r="D24" s="7"/>
    </row>
    <row r="25" spans="1:4" ht="48" x14ac:dyDescent="0.55000000000000004">
      <c r="A25" s="28"/>
      <c r="B25" s="11" t="s">
        <v>26</v>
      </c>
      <c r="C25" s="7">
        <v>1</v>
      </c>
      <c r="D25" s="7"/>
    </row>
    <row r="26" spans="1:4" x14ac:dyDescent="0.55000000000000004">
      <c r="A26" s="31">
        <v>5</v>
      </c>
      <c r="B26" s="29" t="s">
        <v>27</v>
      </c>
      <c r="C26" s="29"/>
      <c r="D26" s="29"/>
    </row>
    <row r="27" spans="1:4" x14ac:dyDescent="0.55000000000000004">
      <c r="A27" s="31"/>
      <c r="B27" s="11" t="s">
        <v>28</v>
      </c>
      <c r="C27" s="7">
        <v>1</v>
      </c>
      <c r="D27" s="7"/>
    </row>
    <row r="28" spans="1:4" x14ac:dyDescent="0.55000000000000004">
      <c r="A28" s="31"/>
      <c r="B28" s="11" t="s">
        <v>29</v>
      </c>
      <c r="C28" s="7">
        <v>1</v>
      </c>
      <c r="D28" s="7"/>
    </row>
    <row r="29" spans="1:4" ht="48" x14ac:dyDescent="0.55000000000000004">
      <c r="A29" s="31"/>
      <c r="B29" s="11" t="s">
        <v>30</v>
      </c>
      <c r="C29" s="7">
        <v>1</v>
      </c>
      <c r="D29" s="7"/>
    </row>
    <row r="30" spans="1:4" ht="48" x14ac:dyDescent="0.55000000000000004">
      <c r="A30" s="31"/>
      <c r="B30" s="12" t="s">
        <v>31</v>
      </c>
      <c r="C30" s="7">
        <v>1</v>
      </c>
      <c r="D30" s="7"/>
    </row>
    <row r="31" spans="1:4" x14ac:dyDescent="0.55000000000000004">
      <c r="A31" s="28" t="s">
        <v>32</v>
      </c>
      <c r="B31" s="28"/>
      <c r="C31" s="9">
        <f>COUNTA(C6:C30)</f>
        <v>15</v>
      </c>
      <c r="D31" s="9">
        <f>COUNTA(D6:D30)</f>
        <v>4</v>
      </c>
    </row>
    <row r="32" spans="1:4" x14ac:dyDescent="0.55000000000000004">
      <c r="A32" s="28" t="s">
        <v>33</v>
      </c>
      <c r="B32" s="28"/>
      <c r="C32" s="10">
        <f>IF(ข้อมูลพื้นฐาน!$C$17&lt;&gt;"",C31/ข้อมูลพื้นฐาน!$C$17,0)</f>
        <v>2.5</v>
      </c>
      <c r="D32" s="10">
        <f>IF(ข้อมูลพื้นฐาน!$C$17&lt;&gt;"",D31/ข้อมูลพื้นฐาน!$C$17,0)</f>
        <v>0.67</v>
      </c>
    </row>
    <row r="33" spans="1:4" x14ac:dyDescent="0.55000000000000004">
      <c r="A33" s="33" t="s">
        <v>34</v>
      </c>
      <c r="B33" s="33"/>
      <c r="C33" s="26">
        <f>C32</f>
        <v>2.5</v>
      </c>
      <c r="D33" s="52">
        <f>D32</f>
        <v>0.67</v>
      </c>
    </row>
    <row r="34" spans="1:4" x14ac:dyDescent="0.55000000000000004">
      <c r="C34" s="25" t="s">
        <v>3</v>
      </c>
      <c r="D34" s="25" t="s">
        <v>35</v>
      </c>
    </row>
  </sheetData>
  <sheetProtection algorithmName="SHA-512" hashValue="KNRp4C7boeEg5ugDzC5GDRQwG2kPXv8czV0359QsT4F4Cfw6UyPKP/t74xPCYrUNmKI9uZS8Mbcb9s3F0S0nZQ==" saltValue="05UfFBQS8bn0BWbNNgp7lQ==" spinCount="100000" sheet="1" objects="1" scenarios="1"/>
  <mergeCells count="14">
    <mergeCell ref="A21:A25"/>
    <mergeCell ref="A26:A30"/>
    <mergeCell ref="A33:B33"/>
    <mergeCell ref="A32:B32"/>
    <mergeCell ref="A31:B31"/>
    <mergeCell ref="B21:D21"/>
    <mergeCell ref="B26:D26"/>
    <mergeCell ref="C2:D2"/>
    <mergeCell ref="B5:D5"/>
    <mergeCell ref="B11:D11"/>
    <mergeCell ref="A5:A10"/>
    <mergeCell ref="A16:A20"/>
    <mergeCell ref="B16:D16"/>
    <mergeCell ref="A11:A15"/>
  </mergeCells>
  <hyperlinks>
    <hyperlink ref="B2:B3" r:id="rId1" display="การมุ่งผลสัมฤทธิ์" xr:uid="{38978CD5-71FA-4756-BE9F-8E94ED2F325E}"/>
  </hyperlinks>
  <pageMargins left="0.25" right="0.25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5" t="s">
        <v>0</v>
      </c>
      <c r="B2" s="57" t="s">
        <v>93</v>
      </c>
      <c r="C2" s="28" t="s">
        <v>2</v>
      </c>
      <c r="D2" s="28"/>
    </row>
    <row r="3" spans="1:4" ht="48" x14ac:dyDescent="0.55000000000000004">
      <c r="A3" s="11"/>
      <c r="B3" s="59" t="s">
        <v>193</v>
      </c>
      <c r="C3" s="25" t="s">
        <v>3</v>
      </c>
      <c r="D3" s="25" t="s">
        <v>35</v>
      </c>
    </row>
    <row r="4" spans="1:4" x14ac:dyDescent="0.55000000000000004">
      <c r="A4" s="25" t="s">
        <v>4</v>
      </c>
      <c r="B4" s="25" t="s">
        <v>5</v>
      </c>
      <c r="C4" s="13"/>
      <c r="D4" s="13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31"/>
      <c r="B6" s="11" t="s">
        <v>95</v>
      </c>
      <c r="C6" s="7">
        <v>1</v>
      </c>
      <c r="D6" s="7">
        <v>1</v>
      </c>
    </row>
    <row r="7" spans="1:4" x14ac:dyDescent="0.55000000000000004">
      <c r="A7" s="31"/>
      <c r="B7" s="11" t="s">
        <v>96</v>
      </c>
      <c r="C7" s="7">
        <v>1</v>
      </c>
      <c r="D7" s="7">
        <v>1</v>
      </c>
    </row>
    <row r="8" spans="1:4" ht="48" x14ac:dyDescent="0.55000000000000004">
      <c r="A8" s="31"/>
      <c r="B8" s="11" t="s">
        <v>94</v>
      </c>
      <c r="C8" s="7">
        <v>1</v>
      </c>
      <c r="D8" s="7">
        <v>1</v>
      </c>
    </row>
    <row r="9" spans="1:4" ht="48" x14ac:dyDescent="0.55000000000000004">
      <c r="A9" s="31"/>
      <c r="B9" s="11" t="s">
        <v>97</v>
      </c>
      <c r="C9" s="7">
        <v>1</v>
      </c>
      <c r="D9" s="7">
        <v>1</v>
      </c>
    </row>
    <row r="10" spans="1:4" ht="48" x14ac:dyDescent="0.55000000000000004">
      <c r="A10" s="32"/>
      <c r="B10" s="11" t="s">
        <v>98</v>
      </c>
      <c r="C10" s="7">
        <v>1</v>
      </c>
      <c r="D10" s="7">
        <v>1</v>
      </c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ht="48" x14ac:dyDescent="0.55000000000000004">
      <c r="A12" s="31"/>
      <c r="B12" s="11" t="s">
        <v>99</v>
      </c>
      <c r="C12" s="7">
        <v>1</v>
      </c>
      <c r="D12" s="7">
        <v>1</v>
      </c>
    </row>
    <row r="13" spans="1:4" x14ac:dyDescent="0.55000000000000004">
      <c r="A13" s="31"/>
      <c r="B13" s="11" t="s">
        <v>100</v>
      </c>
      <c r="C13" s="7">
        <v>1</v>
      </c>
      <c r="D13" s="7"/>
    </row>
    <row r="14" spans="1:4" ht="48" x14ac:dyDescent="0.55000000000000004">
      <c r="A14" s="31"/>
      <c r="B14" s="11" t="s">
        <v>101</v>
      </c>
      <c r="C14" s="7">
        <v>1</v>
      </c>
      <c r="D14" s="7"/>
    </row>
    <row r="15" spans="1:4" ht="48" x14ac:dyDescent="0.55000000000000004">
      <c r="A15" s="32"/>
      <c r="B15" s="11" t="s">
        <v>102</v>
      </c>
      <c r="C15" s="7">
        <v>1</v>
      </c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ht="48" x14ac:dyDescent="0.55000000000000004">
      <c r="A17" s="31"/>
      <c r="B17" s="11" t="s">
        <v>103</v>
      </c>
      <c r="C17" s="7"/>
      <c r="D17" s="6"/>
    </row>
    <row r="18" spans="1:4" x14ac:dyDescent="0.55000000000000004">
      <c r="A18" s="31"/>
      <c r="B18" s="11" t="s">
        <v>104</v>
      </c>
      <c r="C18" s="6"/>
      <c r="D18" s="6"/>
    </row>
    <row r="19" spans="1:4" ht="48" x14ac:dyDescent="0.55000000000000004">
      <c r="A19" s="31"/>
      <c r="B19" s="11" t="s">
        <v>105</v>
      </c>
      <c r="C19" s="7"/>
      <c r="D19" s="7"/>
    </row>
    <row r="20" spans="1:4" ht="48" x14ac:dyDescent="0.55000000000000004">
      <c r="A20" s="31"/>
      <c r="B20" s="11" t="s">
        <v>106</v>
      </c>
      <c r="C20" s="7"/>
      <c r="D20" s="7"/>
    </row>
    <row r="21" spans="1:4" x14ac:dyDescent="0.55000000000000004">
      <c r="A21" s="28">
        <v>4</v>
      </c>
      <c r="B21" s="29" t="s">
        <v>22</v>
      </c>
      <c r="C21" s="29"/>
      <c r="D21" s="29"/>
    </row>
    <row r="22" spans="1:4" x14ac:dyDescent="0.55000000000000004">
      <c r="A22" s="28"/>
      <c r="B22" s="11" t="s">
        <v>107</v>
      </c>
      <c r="C22" s="7"/>
      <c r="D22" s="7"/>
    </row>
    <row r="23" spans="1:4" x14ac:dyDescent="0.55000000000000004">
      <c r="A23" s="28"/>
      <c r="B23" s="11" t="s">
        <v>108</v>
      </c>
      <c r="C23" s="7"/>
      <c r="D23" s="7"/>
    </row>
    <row r="24" spans="1:4" x14ac:dyDescent="0.55000000000000004">
      <c r="A24" s="28"/>
      <c r="B24" s="11" t="s">
        <v>109</v>
      </c>
      <c r="C24" s="7"/>
      <c r="D24" s="7"/>
    </row>
    <row r="25" spans="1:4" ht="48" x14ac:dyDescent="0.55000000000000004">
      <c r="A25" s="28"/>
      <c r="B25" s="11" t="s">
        <v>110</v>
      </c>
      <c r="C25" s="7"/>
      <c r="D25" s="7"/>
    </row>
    <row r="26" spans="1:4" x14ac:dyDescent="0.55000000000000004">
      <c r="A26" s="31">
        <v>5</v>
      </c>
      <c r="B26" s="29" t="s">
        <v>27</v>
      </c>
      <c r="C26" s="29"/>
      <c r="D26" s="29"/>
    </row>
    <row r="27" spans="1:4" x14ac:dyDescent="0.55000000000000004">
      <c r="A27" s="31"/>
      <c r="B27" s="11" t="s">
        <v>111</v>
      </c>
      <c r="C27" s="7"/>
      <c r="D27" s="7"/>
    </row>
    <row r="28" spans="1:4" ht="48" x14ac:dyDescent="0.55000000000000004">
      <c r="A28" s="31"/>
      <c r="B28" s="11" t="s">
        <v>112</v>
      </c>
      <c r="C28" s="7"/>
      <c r="D28" s="7">
        <v>1</v>
      </c>
    </row>
    <row r="29" spans="1:4" x14ac:dyDescent="0.55000000000000004">
      <c r="A29" s="31"/>
      <c r="B29" s="11" t="s">
        <v>113</v>
      </c>
      <c r="C29" s="7"/>
      <c r="D29" s="7">
        <v>1</v>
      </c>
    </row>
    <row r="30" spans="1:4" x14ac:dyDescent="0.55000000000000004">
      <c r="A30" s="31"/>
      <c r="B30" s="12" t="s">
        <v>114</v>
      </c>
      <c r="C30" s="7"/>
      <c r="D30" s="7"/>
    </row>
    <row r="31" spans="1:4" x14ac:dyDescent="0.55000000000000004">
      <c r="A31" s="28" t="s">
        <v>32</v>
      </c>
      <c r="B31" s="28"/>
      <c r="C31" s="9">
        <f>COUNTA(C6:C30)</f>
        <v>9</v>
      </c>
      <c r="D31" s="9">
        <f>COUNTA(D6:D30)</f>
        <v>8</v>
      </c>
    </row>
    <row r="32" spans="1:4" x14ac:dyDescent="0.55000000000000004">
      <c r="A32" s="28" t="s">
        <v>33</v>
      </c>
      <c r="B32" s="28"/>
      <c r="C32" s="10">
        <f>IF(ข้อมูลพื้นฐาน!$C$17&lt;&gt;"",C31/ข้อมูลพื้นฐาน!$C$17,0)</f>
        <v>1.5</v>
      </c>
      <c r="D32" s="10">
        <f>IF(ข้อมูลพื้นฐาน!$C$17&lt;&gt;"",D31/ข้อมูลพื้นฐาน!$C$17,0)</f>
        <v>1.33</v>
      </c>
    </row>
    <row r="33" spans="1:4" ht="24" customHeight="1" x14ac:dyDescent="0.55000000000000004">
      <c r="A33" s="33" t="s">
        <v>34</v>
      </c>
      <c r="B33" s="33"/>
      <c r="C33" s="26">
        <f>C32</f>
        <v>1.5</v>
      </c>
      <c r="D33" s="52">
        <f>D32</f>
        <v>1.33</v>
      </c>
    </row>
    <row r="34" spans="1:4" x14ac:dyDescent="0.55000000000000004">
      <c r="C34" s="25" t="s">
        <v>3</v>
      </c>
      <c r="D34" s="25" t="s">
        <v>35</v>
      </c>
    </row>
  </sheetData>
  <sheetProtection algorithmName="SHA-512" hashValue="s5F1aMAAPH7QbgYisbMWh3IQyf40ANpcYpTZHOOaA8dDXZ7qP0KA/S74hyKJQiMpkwbZztZZh5qRfJiOLu00jQ==" saltValue="CtLfQONY9Fr2tOL5vM3rm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บริการที่ดี" xr:uid="{F55B9E25-230E-433A-8B13-790020FDBC10}"/>
  </hyperlinks>
  <pageMargins left="0.25" right="0.25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5" t="s">
        <v>0</v>
      </c>
      <c r="B2" s="57" t="s">
        <v>115</v>
      </c>
      <c r="C2" s="28" t="s">
        <v>2</v>
      </c>
      <c r="D2" s="28"/>
    </row>
    <row r="3" spans="1:4" ht="72" x14ac:dyDescent="0.55000000000000004">
      <c r="A3" s="11"/>
      <c r="B3" s="59" t="s">
        <v>194</v>
      </c>
      <c r="C3" s="25" t="s">
        <v>3</v>
      </c>
      <c r="D3" s="25" t="s">
        <v>35</v>
      </c>
    </row>
    <row r="4" spans="1:4" x14ac:dyDescent="0.55000000000000004">
      <c r="A4" s="25" t="s">
        <v>4</v>
      </c>
      <c r="B4" s="25" t="s">
        <v>5</v>
      </c>
      <c r="C4" s="6"/>
      <c r="D4" s="6"/>
    </row>
    <row r="5" spans="1:4" x14ac:dyDescent="0.55000000000000004">
      <c r="A5" s="30">
        <v>1</v>
      </c>
      <c r="B5" s="29" t="s">
        <v>6</v>
      </c>
      <c r="C5" s="29"/>
      <c r="D5" s="29"/>
    </row>
    <row r="6" spans="1:4" ht="48" x14ac:dyDescent="0.55000000000000004">
      <c r="A6" s="31"/>
      <c r="B6" s="11" t="s">
        <v>116</v>
      </c>
      <c r="C6" s="7">
        <v>1</v>
      </c>
      <c r="D6" s="7">
        <v>1</v>
      </c>
    </row>
    <row r="7" spans="1:4" ht="48" x14ac:dyDescent="0.55000000000000004">
      <c r="A7" s="31"/>
      <c r="B7" s="11" t="s">
        <v>117</v>
      </c>
      <c r="C7" s="7">
        <v>1</v>
      </c>
      <c r="D7" s="7">
        <v>1</v>
      </c>
    </row>
    <row r="8" spans="1:4" ht="48" x14ac:dyDescent="0.55000000000000004">
      <c r="A8" s="31"/>
      <c r="B8" s="11" t="s">
        <v>118</v>
      </c>
      <c r="C8" s="7">
        <v>1</v>
      </c>
      <c r="D8" s="7"/>
    </row>
    <row r="9" spans="1:4" x14ac:dyDescent="0.55000000000000004">
      <c r="A9" s="31"/>
      <c r="B9" s="11" t="s">
        <v>119</v>
      </c>
      <c r="C9" s="7">
        <v>1</v>
      </c>
      <c r="D9" s="7"/>
    </row>
    <row r="10" spans="1:4" ht="48" x14ac:dyDescent="0.55000000000000004">
      <c r="A10" s="32"/>
      <c r="B10" s="11" t="s">
        <v>120</v>
      </c>
      <c r="C10" s="7">
        <v>1</v>
      </c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ht="48" x14ac:dyDescent="0.55000000000000004">
      <c r="A12" s="31"/>
      <c r="B12" s="11" t="s">
        <v>121</v>
      </c>
      <c r="C12" s="7">
        <v>1</v>
      </c>
      <c r="D12" s="7">
        <v>1</v>
      </c>
    </row>
    <row r="13" spans="1:4" ht="48" x14ac:dyDescent="0.55000000000000004">
      <c r="A13" s="31"/>
      <c r="B13" s="11" t="s">
        <v>122</v>
      </c>
      <c r="C13" s="7">
        <v>1</v>
      </c>
      <c r="D13" s="7">
        <v>1</v>
      </c>
    </row>
    <row r="14" spans="1:4" ht="48" x14ac:dyDescent="0.55000000000000004">
      <c r="A14" s="31"/>
      <c r="B14" s="11" t="s">
        <v>123</v>
      </c>
      <c r="C14" s="7">
        <v>1</v>
      </c>
      <c r="D14" s="7"/>
    </row>
    <row r="15" spans="1:4" x14ac:dyDescent="0.55000000000000004">
      <c r="A15" s="32"/>
      <c r="B15" s="11" t="s">
        <v>124</v>
      </c>
      <c r="C15" s="7">
        <v>1</v>
      </c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4" x14ac:dyDescent="0.55000000000000004">
      <c r="A17" s="31"/>
      <c r="B17" s="11" t="s">
        <v>125</v>
      </c>
      <c r="C17" s="7">
        <v>1</v>
      </c>
      <c r="D17" s="6">
        <v>1</v>
      </c>
    </row>
    <row r="18" spans="1:4" x14ac:dyDescent="0.55000000000000004">
      <c r="A18" s="31"/>
      <c r="B18" s="11" t="s">
        <v>126</v>
      </c>
      <c r="C18" s="6">
        <v>1</v>
      </c>
      <c r="D18" s="6">
        <v>1</v>
      </c>
    </row>
    <row r="19" spans="1:4" ht="48" x14ac:dyDescent="0.55000000000000004">
      <c r="A19" s="31"/>
      <c r="B19" s="11" t="s">
        <v>127</v>
      </c>
      <c r="C19" s="7">
        <v>1</v>
      </c>
      <c r="D19" s="7"/>
    </row>
    <row r="20" spans="1:4" ht="48" x14ac:dyDescent="0.55000000000000004">
      <c r="A20" s="31"/>
      <c r="B20" s="11" t="s">
        <v>128</v>
      </c>
      <c r="C20" s="7">
        <v>1</v>
      </c>
      <c r="D20" s="7"/>
    </row>
    <row r="21" spans="1:4" x14ac:dyDescent="0.55000000000000004">
      <c r="A21" s="28">
        <v>4</v>
      </c>
      <c r="B21" s="29" t="s">
        <v>22</v>
      </c>
      <c r="C21" s="29"/>
      <c r="D21" s="29"/>
    </row>
    <row r="22" spans="1:4" ht="48" x14ac:dyDescent="0.55000000000000004">
      <c r="A22" s="28"/>
      <c r="B22" s="11" t="s">
        <v>129</v>
      </c>
      <c r="C22" s="7"/>
      <c r="D22" s="7"/>
    </row>
    <row r="23" spans="1:4" x14ac:dyDescent="0.55000000000000004">
      <c r="A23" s="28"/>
      <c r="B23" s="11" t="s">
        <v>130</v>
      </c>
      <c r="C23" s="7"/>
      <c r="D23" s="7"/>
    </row>
    <row r="24" spans="1:4" ht="48" x14ac:dyDescent="0.55000000000000004">
      <c r="A24" s="28"/>
      <c r="B24" s="11" t="s">
        <v>131</v>
      </c>
      <c r="C24" s="7"/>
      <c r="D24" s="7"/>
    </row>
    <row r="25" spans="1:4" ht="48" x14ac:dyDescent="0.55000000000000004">
      <c r="A25" s="28"/>
      <c r="B25" s="11" t="s">
        <v>132</v>
      </c>
      <c r="C25" s="7"/>
      <c r="D25" s="7"/>
    </row>
    <row r="26" spans="1:4" x14ac:dyDescent="0.55000000000000004">
      <c r="A26" s="31">
        <v>5</v>
      </c>
      <c r="B26" s="29" t="s">
        <v>27</v>
      </c>
      <c r="C26" s="29"/>
      <c r="D26" s="29"/>
    </row>
    <row r="27" spans="1:4" x14ac:dyDescent="0.55000000000000004">
      <c r="A27" s="31"/>
      <c r="B27" s="11" t="s">
        <v>133</v>
      </c>
      <c r="C27" s="7"/>
      <c r="D27" s="7"/>
    </row>
    <row r="28" spans="1:4" x14ac:dyDescent="0.55000000000000004">
      <c r="A28" s="31"/>
      <c r="B28" s="11" t="s">
        <v>134</v>
      </c>
      <c r="C28" s="7"/>
      <c r="D28" s="7"/>
    </row>
    <row r="29" spans="1:4" ht="48" x14ac:dyDescent="0.55000000000000004">
      <c r="A29" s="31"/>
      <c r="B29" s="11" t="s">
        <v>135</v>
      </c>
      <c r="C29" s="7"/>
      <c r="D29" s="7"/>
    </row>
    <row r="30" spans="1:4" ht="48" x14ac:dyDescent="0.55000000000000004">
      <c r="A30" s="31"/>
      <c r="B30" s="12" t="s">
        <v>136</v>
      </c>
      <c r="C30" s="7"/>
      <c r="D30" s="7"/>
    </row>
    <row r="31" spans="1:4" x14ac:dyDescent="0.55000000000000004">
      <c r="A31" s="28" t="s">
        <v>32</v>
      </c>
      <c r="B31" s="28"/>
      <c r="C31" s="9">
        <f>COUNTA(C6:C30)</f>
        <v>13</v>
      </c>
      <c r="D31" s="9">
        <f>COUNTA(D6:D30)</f>
        <v>6</v>
      </c>
    </row>
    <row r="32" spans="1:4" x14ac:dyDescent="0.55000000000000004">
      <c r="A32" s="28" t="s">
        <v>33</v>
      </c>
      <c r="B32" s="28"/>
      <c r="C32" s="10">
        <f>IF(ข้อมูลพื้นฐาน!$C$17&lt;&gt;"",C31/ข้อมูลพื้นฐาน!$C$17,0)</f>
        <v>2.17</v>
      </c>
      <c r="D32" s="10">
        <f>IF(ข้อมูลพื้นฐาน!$C$17&lt;&gt;"",D31/ข้อมูลพื้นฐาน!$C$17,0)</f>
        <v>1</v>
      </c>
    </row>
    <row r="33" spans="1:4" ht="24" customHeight="1" x14ac:dyDescent="0.55000000000000004">
      <c r="A33" s="33" t="s">
        <v>34</v>
      </c>
      <c r="B33" s="33"/>
      <c r="C33" s="26">
        <f>C32</f>
        <v>2.17</v>
      </c>
      <c r="D33" s="52">
        <f>D32</f>
        <v>1</v>
      </c>
    </row>
    <row r="34" spans="1:4" x14ac:dyDescent="0.55000000000000004">
      <c r="C34" s="25" t="s">
        <v>3</v>
      </c>
      <c r="D34" s="25" t="s">
        <v>35</v>
      </c>
    </row>
  </sheetData>
  <sheetProtection algorithmName="SHA-512" hashValue="iKewmLPvc07W2htQai13zLBfxpDhrnRJfcP4BwCxZZSK1C4UAfdqG0XdHDMdxyZ89XRDuAe/gIGZTDOaVBh4eA==" saltValue="EHn66SCO1eWAHtH/cbctC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ั่งสมความเชี่ยวชาญในงานอาชีพ " xr:uid="{2E20872C-D230-48FC-A3E2-D71A525A4266}"/>
  </hyperlinks>
  <pageMargins left="0.25" right="0.25" top="0.75" bottom="0.75" header="0.3" footer="0.3"/>
  <pageSetup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D34"/>
  <sheetViews>
    <sheetView workbookViewId="0">
      <selection activeCell="B1" sqref="B1:B3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5" t="s">
        <v>0</v>
      </c>
      <c r="B2" s="57" t="s">
        <v>137</v>
      </c>
      <c r="C2" s="28" t="s">
        <v>2</v>
      </c>
      <c r="D2" s="28"/>
    </row>
    <row r="3" spans="1:4" ht="72" x14ac:dyDescent="0.55000000000000004">
      <c r="A3" s="11"/>
      <c r="B3" s="59" t="s">
        <v>195</v>
      </c>
      <c r="C3" s="25" t="s">
        <v>3</v>
      </c>
      <c r="D3" s="25" t="s">
        <v>35</v>
      </c>
    </row>
    <row r="4" spans="1:4" x14ac:dyDescent="0.55000000000000004">
      <c r="A4" s="25" t="s">
        <v>4</v>
      </c>
      <c r="B4" s="25" t="s">
        <v>5</v>
      </c>
      <c r="C4" s="6"/>
      <c r="D4" s="6"/>
    </row>
    <row r="5" spans="1:4" x14ac:dyDescent="0.55000000000000004">
      <c r="A5" s="30">
        <v>1</v>
      </c>
      <c r="B5" s="34" t="s">
        <v>6</v>
      </c>
      <c r="C5" s="34"/>
      <c r="D5" s="34"/>
    </row>
    <row r="6" spans="1:4" ht="48" x14ac:dyDescent="0.55000000000000004">
      <c r="A6" s="31"/>
      <c r="B6" s="11" t="s">
        <v>138</v>
      </c>
      <c r="C6" s="7"/>
      <c r="D6" s="7"/>
    </row>
    <row r="7" spans="1:4" x14ac:dyDescent="0.55000000000000004">
      <c r="A7" s="31"/>
      <c r="B7" s="11" t="s">
        <v>139</v>
      </c>
      <c r="C7" s="7"/>
      <c r="D7" s="7"/>
    </row>
    <row r="8" spans="1:4" x14ac:dyDescent="0.55000000000000004">
      <c r="A8" s="31"/>
      <c r="B8" s="11" t="s">
        <v>140</v>
      </c>
      <c r="C8" s="7"/>
      <c r="D8" s="7"/>
    </row>
    <row r="9" spans="1:4" ht="48" x14ac:dyDescent="0.55000000000000004">
      <c r="A9" s="31"/>
      <c r="B9" s="11" t="s">
        <v>141</v>
      </c>
      <c r="C9" s="7"/>
      <c r="D9" s="7"/>
    </row>
    <row r="10" spans="1:4" ht="48" x14ac:dyDescent="0.55000000000000004">
      <c r="A10" s="32"/>
      <c r="B10" s="11" t="s">
        <v>142</v>
      </c>
      <c r="C10" s="7"/>
      <c r="D10" s="7"/>
    </row>
    <row r="11" spans="1:4" x14ac:dyDescent="0.55000000000000004">
      <c r="A11" s="30">
        <v>2</v>
      </c>
      <c r="B11" s="34" t="s">
        <v>12</v>
      </c>
      <c r="C11" s="34"/>
      <c r="D11" s="34"/>
    </row>
    <row r="12" spans="1:4" ht="48" x14ac:dyDescent="0.55000000000000004">
      <c r="A12" s="31"/>
      <c r="B12" s="11" t="s">
        <v>143</v>
      </c>
      <c r="C12" s="7"/>
      <c r="D12" s="7"/>
    </row>
    <row r="13" spans="1:4" x14ac:dyDescent="0.55000000000000004">
      <c r="A13" s="31"/>
      <c r="B13" s="11" t="s">
        <v>144</v>
      </c>
      <c r="C13" s="7"/>
      <c r="D13" s="7"/>
    </row>
    <row r="14" spans="1:4" ht="48" x14ac:dyDescent="0.55000000000000004">
      <c r="A14" s="31"/>
      <c r="B14" s="11" t="s">
        <v>145</v>
      </c>
      <c r="C14" s="7"/>
      <c r="D14" s="7"/>
    </row>
    <row r="15" spans="1:4" ht="72" x14ac:dyDescent="0.55000000000000004">
      <c r="A15" s="32"/>
      <c r="B15" s="11" t="s">
        <v>146</v>
      </c>
      <c r="C15" s="7"/>
      <c r="D15" s="7"/>
    </row>
    <row r="16" spans="1:4" x14ac:dyDescent="0.55000000000000004">
      <c r="A16" s="30">
        <v>3</v>
      </c>
      <c r="B16" s="34" t="s">
        <v>17</v>
      </c>
      <c r="C16" s="34"/>
      <c r="D16" s="34"/>
    </row>
    <row r="17" spans="1:4" x14ac:dyDescent="0.55000000000000004">
      <c r="A17" s="31"/>
      <c r="B17" s="11" t="s">
        <v>147</v>
      </c>
      <c r="C17" s="7">
        <v>1</v>
      </c>
      <c r="D17" s="6"/>
    </row>
    <row r="18" spans="1:4" ht="48" x14ac:dyDescent="0.55000000000000004">
      <c r="A18" s="31"/>
      <c r="B18" s="11" t="s">
        <v>148</v>
      </c>
      <c r="C18" s="6">
        <v>1</v>
      </c>
      <c r="D18" s="6"/>
    </row>
    <row r="19" spans="1:4" x14ac:dyDescent="0.55000000000000004">
      <c r="A19" s="31"/>
      <c r="B19" s="11" t="s">
        <v>149</v>
      </c>
      <c r="C19" s="7">
        <v>1</v>
      </c>
      <c r="D19" s="7"/>
    </row>
    <row r="20" spans="1:4" ht="48" x14ac:dyDescent="0.55000000000000004">
      <c r="A20" s="31"/>
      <c r="B20" s="11" t="s">
        <v>150</v>
      </c>
      <c r="C20" s="7">
        <v>1</v>
      </c>
      <c r="D20" s="7"/>
    </row>
    <row r="21" spans="1:4" x14ac:dyDescent="0.55000000000000004">
      <c r="A21" s="28">
        <v>4</v>
      </c>
      <c r="B21" s="34" t="s">
        <v>22</v>
      </c>
      <c r="C21" s="34"/>
      <c r="D21" s="34"/>
    </row>
    <row r="22" spans="1:4" ht="48" x14ac:dyDescent="0.55000000000000004">
      <c r="A22" s="28"/>
      <c r="B22" s="11" t="s">
        <v>151</v>
      </c>
      <c r="C22" s="7">
        <v>1</v>
      </c>
      <c r="D22" s="7">
        <v>1</v>
      </c>
    </row>
    <row r="23" spans="1:4" ht="48" x14ac:dyDescent="0.55000000000000004">
      <c r="A23" s="28"/>
      <c r="B23" s="11" t="s">
        <v>152</v>
      </c>
      <c r="C23" s="7">
        <v>1</v>
      </c>
      <c r="D23" s="7">
        <v>1</v>
      </c>
    </row>
    <row r="24" spans="1:4" x14ac:dyDescent="0.55000000000000004">
      <c r="A24" s="28"/>
      <c r="B24" s="11" t="s">
        <v>153</v>
      </c>
      <c r="C24" s="7">
        <v>1</v>
      </c>
      <c r="D24" s="7">
        <v>1</v>
      </c>
    </row>
    <row r="25" spans="1:4" ht="48" x14ac:dyDescent="0.55000000000000004">
      <c r="A25" s="28"/>
      <c r="B25" s="11" t="s">
        <v>154</v>
      </c>
      <c r="C25" s="7">
        <v>1</v>
      </c>
      <c r="D25" s="7">
        <v>1</v>
      </c>
    </row>
    <row r="26" spans="1:4" x14ac:dyDescent="0.55000000000000004">
      <c r="A26" s="31">
        <v>5</v>
      </c>
      <c r="B26" s="34" t="s">
        <v>27</v>
      </c>
      <c r="C26" s="34"/>
      <c r="D26" s="34"/>
    </row>
    <row r="27" spans="1:4" x14ac:dyDescent="0.55000000000000004">
      <c r="A27" s="31"/>
      <c r="B27" s="11" t="s">
        <v>155</v>
      </c>
      <c r="C27" s="7"/>
      <c r="D27" s="7">
        <v>1</v>
      </c>
    </row>
    <row r="28" spans="1:4" ht="48" x14ac:dyDescent="0.55000000000000004">
      <c r="A28" s="31"/>
      <c r="B28" s="11" t="s">
        <v>156</v>
      </c>
      <c r="C28" s="7"/>
      <c r="D28" s="7">
        <v>1</v>
      </c>
    </row>
    <row r="29" spans="1:4" ht="48" x14ac:dyDescent="0.55000000000000004">
      <c r="A29" s="31"/>
      <c r="B29" s="11" t="s">
        <v>157</v>
      </c>
      <c r="C29" s="7"/>
      <c r="D29" s="7"/>
    </row>
    <row r="30" spans="1:4" ht="72" x14ac:dyDescent="0.55000000000000004">
      <c r="A30" s="31"/>
      <c r="B30" s="12" t="s">
        <v>158</v>
      </c>
      <c r="C30" s="7"/>
      <c r="D30" s="7"/>
    </row>
    <row r="31" spans="1:4" x14ac:dyDescent="0.55000000000000004">
      <c r="A31" s="28" t="s">
        <v>32</v>
      </c>
      <c r="B31" s="28"/>
      <c r="C31" s="9">
        <f>COUNTA(C6:C30)</f>
        <v>8</v>
      </c>
      <c r="D31" s="9">
        <f>COUNTA(D6:D30)</f>
        <v>6</v>
      </c>
    </row>
    <row r="32" spans="1:4" x14ac:dyDescent="0.55000000000000004">
      <c r="A32" s="28" t="s">
        <v>33</v>
      </c>
      <c r="B32" s="28"/>
      <c r="C32" s="10">
        <f>IF(ข้อมูลพื้นฐาน!$C$17&lt;&gt;"",C31/ข้อมูลพื้นฐาน!$C$17,0)</f>
        <v>1.33</v>
      </c>
      <c r="D32" s="10">
        <f>IF(ข้อมูลพื้นฐาน!$C$17&lt;&gt;"",D31/ข้อมูลพื้นฐาน!$C$17,0)</f>
        <v>1</v>
      </c>
    </row>
    <row r="33" spans="1:4" ht="24" customHeight="1" x14ac:dyDescent="0.55000000000000004">
      <c r="A33" s="33" t="s">
        <v>34</v>
      </c>
      <c r="B33" s="33"/>
      <c r="C33" s="26">
        <f>C32</f>
        <v>1.33</v>
      </c>
      <c r="D33" s="52">
        <f>D32</f>
        <v>1</v>
      </c>
    </row>
    <row r="34" spans="1:4" x14ac:dyDescent="0.55000000000000004">
      <c r="C34" s="25" t="s">
        <v>3</v>
      </c>
      <c r="D34" s="25" t="s">
        <v>35</v>
      </c>
    </row>
  </sheetData>
  <sheetProtection algorithmName="SHA-512" hashValue="43bCr4/40rXKf3y4fF4BBNmlMF4FR6DpcEemrASDSsDjRCUcz6ZqohRqiBbDLNY76Sn1+2vCvxD4NeH5mLkhAA==" saltValue="RWiNgCZuskhpjPETnjL8Qg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ยึดมั่นในความถูกต้องชอบธรรม และจริยธรรม " xr:uid="{1B091C5E-C505-4213-AA8B-A8B6533F2644}"/>
  </hyperlinks>
  <pageMargins left="0.25" right="0.25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F34"/>
  <sheetViews>
    <sheetView tabSelected="1" workbookViewId="0">
      <selection activeCell="E5" sqref="E5"/>
    </sheetView>
  </sheetViews>
  <sheetFormatPr defaultColWidth="8.875" defaultRowHeight="24" x14ac:dyDescent="0.55000000000000004"/>
  <cols>
    <col min="1" max="1" width="9.5" style="5" customWidth="1"/>
    <col min="2" max="2" width="67.5" style="5" customWidth="1"/>
    <col min="3" max="3" width="11" style="8" customWidth="1"/>
    <col min="4" max="4" width="14.75" style="8" customWidth="1"/>
    <col min="5" max="16384" width="8.875" style="5"/>
  </cols>
  <sheetData>
    <row r="2" spans="1:4" x14ac:dyDescent="0.55000000000000004">
      <c r="A2" s="25" t="s">
        <v>0</v>
      </c>
      <c r="B2" s="57" t="s">
        <v>159</v>
      </c>
      <c r="C2" s="28" t="s">
        <v>2</v>
      </c>
      <c r="D2" s="28"/>
    </row>
    <row r="3" spans="1:4" ht="72" x14ac:dyDescent="0.55000000000000004">
      <c r="A3" s="11"/>
      <c r="B3" s="59" t="s">
        <v>196</v>
      </c>
      <c r="C3" s="25" t="s">
        <v>3</v>
      </c>
      <c r="D3" s="25" t="s">
        <v>35</v>
      </c>
    </row>
    <row r="4" spans="1:4" x14ac:dyDescent="0.55000000000000004">
      <c r="A4" s="25" t="s">
        <v>4</v>
      </c>
      <c r="B4" s="25" t="s">
        <v>5</v>
      </c>
      <c r="C4" s="13"/>
      <c r="D4" s="13"/>
    </row>
    <row r="5" spans="1:4" x14ac:dyDescent="0.55000000000000004">
      <c r="A5" s="30">
        <v>1</v>
      </c>
      <c r="B5" s="29" t="s">
        <v>6</v>
      </c>
      <c r="C5" s="29"/>
      <c r="D5" s="29"/>
    </row>
    <row r="6" spans="1:4" x14ac:dyDescent="0.55000000000000004">
      <c r="A6" s="31"/>
      <c r="B6" s="11" t="s">
        <v>160</v>
      </c>
      <c r="C6" s="7">
        <v>1</v>
      </c>
      <c r="D6" s="7"/>
    </row>
    <row r="7" spans="1:4" x14ac:dyDescent="0.55000000000000004">
      <c r="A7" s="31"/>
      <c r="B7" s="11" t="s">
        <v>161</v>
      </c>
      <c r="C7" s="7">
        <v>1</v>
      </c>
      <c r="D7" s="7"/>
    </row>
    <row r="8" spans="1:4" x14ac:dyDescent="0.55000000000000004">
      <c r="A8" s="31"/>
      <c r="B8" s="11" t="s">
        <v>162</v>
      </c>
      <c r="C8" s="7">
        <v>1</v>
      </c>
      <c r="D8" s="7">
        <v>1</v>
      </c>
    </row>
    <row r="9" spans="1:4" ht="48" x14ac:dyDescent="0.55000000000000004">
      <c r="A9" s="31"/>
      <c r="B9" s="11" t="s">
        <v>163</v>
      </c>
      <c r="C9" s="7">
        <v>1</v>
      </c>
      <c r="D9" s="7"/>
    </row>
    <row r="10" spans="1:4" ht="72" x14ac:dyDescent="0.55000000000000004">
      <c r="A10" s="32"/>
      <c r="B10" s="11" t="s">
        <v>164</v>
      </c>
      <c r="C10" s="7">
        <v>1</v>
      </c>
      <c r="D10" s="7"/>
    </row>
    <row r="11" spans="1:4" x14ac:dyDescent="0.55000000000000004">
      <c r="A11" s="30">
        <v>2</v>
      </c>
      <c r="B11" s="29" t="s">
        <v>12</v>
      </c>
      <c r="C11" s="29"/>
      <c r="D11" s="29"/>
    </row>
    <row r="12" spans="1:4" x14ac:dyDescent="0.55000000000000004">
      <c r="A12" s="31"/>
      <c r="B12" s="11" t="s">
        <v>165</v>
      </c>
      <c r="C12" s="7">
        <v>1</v>
      </c>
      <c r="D12" s="7"/>
    </row>
    <row r="13" spans="1:4" x14ac:dyDescent="0.55000000000000004">
      <c r="A13" s="31"/>
      <c r="B13" s="11" t="s">
        <v>166</v>
      </c>
      <c r="C13" s="7">
        <v>1</v>
      </c>
      <c r="D13" s="7">
        <v>1</v>
      </c>
    </row>
    <row r="14" spans="1:4" x14ac:dyDescent="0.55000000000000004">
      <c r="A14" s="31"/>
      <c r="B14" s="11" t="s">
        <v>167</v>
      </c>
      <c r="C14" s="7">
        <v>1</v>
      </c>
      <c r="D14" s="7"/>
    </row>
    <row r="15" spans="1:4" ht="48" x14ac:dyDescent="0.55000000000000004">
      <c r="A15" s="32"/>
      <c r="B15" s="11" t="s">
        <v>168</v>
      </c>
      <c r="C15" s="7">
        <v>1</v>
      </c>
      <c r="D15" s="7"/>
    </row>
    <row r="16" spans="1:4" x14ac:dyDescent="0.55000000000000004">
      <c r="A16" s="30">
        <v>3</v>
      </c>
      <c r="B16" s="29" t="s">
        <v>17</v>
      </c>
      <c r="C16" s="29"/>
      <c r="D16" s="29"/>
    </row>
    <row r="17" spans="1:6" x14ac:dyDescent="0.55000000000000004">
      <c r="A17" s="31"/>
      <c r="B17" s="11" t="s">
        <v>169</v>
      </c>
      <c r="C17" s="7"/>
      <c r="D17" s="6"/>
    </row>
    <row r="18" spans="1:6" ht="48" x14ac:dyDescent="0.55000000000000004">
      <c r="A18" s="31"/>
      <c r="B18" s="11" t="s">
        <v>170</v>
      </c>
      <c r="C18" s="6"/>
      <c r="D18" s="6"/>
    </row>
    <row r="19" spans="1:6" ht="48" x14ac:dyDescent="0.55000000000000004">
      <c r="A19" s="31"/>
      <c r="B19" s="11" t="s">
        <v>171</v>
      </c>
      <c r="C19" s="7"/>
      <c r="D19" s="7">
        <v>1</v>
      </c>
    </row>
    <row r="20" spans="1:6" ht="48" x14ac:dyDescent="0.55000000000000004">
      <c r="A20" s="31"/>
      <c r="B20" s="11" t="s">
        <v>172</v>
      </c>
      <c r="C20" s="7"/>
      <c r="D20" s="7">
        <v>1</v>
      </c>
    </row>
    <row r="21" spans="1:6" x14ac:dyDescent="0.55000000000000004">
      <c r="A21" s="28">
        <v>4</v>
      </c>
      <c r="B21" s="29" t="s">
        <v>22</v>
      </c>
      <c r="C21" s="29"/>
      <c r="D21" s="29"/>
    </row>
    <row r="22" spans="1:6" ht="48" x14ac:dyDescent="0.55000000000000004">
      <c r="A22" s="28"/>
      <c r="B22" s="11" t="s">
        <v>173</v>
      </c>
      <c r="C22" s="7"/>
      <c r="D22" s="7"/>
    </row>
    <row r="23" spans="1:6" x14ac:dyDescent="0.55000000000000004">
      <c r="A23" s="28"/>
      <c r="B23" s="11" t="s">
        <v>174</v>
      </c>
      <c r="C23" s="7">
        <v>1</v>
      </c>
      <c r="D23" s="7">
        <v>1</v>
      </c>
    </row>
    <row r="24" spans="1:6" ht="48" x14ac:dyDescent="0.55000000000000004">
      <c r="A24" s="28"/>
      <c r="B24" s="11" t="s">
        <v>175</v>
      </c>
      <c r="C24" s="7">
        <v>1</v>
      </c>
      <c r="D24" s="7"/>
    </row>
    <row r="25" spans="1:6" x14ac:dyDescent="0.55000000000000004">
      <c r="A25" s="28"/>
      <c r="B25" s="11" t="s">
        <v>176</v>
      </c>
      <c r="C25" s="7">
        <v>1</v>
      </c>
      <c r="D25" s="7"/>
      <c r="F25" s="8"/>
    </row>
    <row r="26" spans="1:6" x14ac:dyDescent="0.55000000000000004">
      <c r="A26" s="31">
        <v>5</v>
      </c>
      <c r="B26" s="29" t="s">
        <v>27</v>
      </c>
      <c r="C26" s="29"/>
      <c r="D26" s="29"/>
    </row>
    <row r="27" spans="1:6" ht="48" x14ac:dyDescent="0.55000000000000004">
      <c r="A27" s="31"/>
      <c r="B27" s="11" t="s">
        <v>177</v>
      </c>
      <c r="C27" s="7"/>
      <c r="D27" s="7"/>
    </row>
    <row r="28" spans="1:6" ht="48" x14ac:dyDescent="0.55000000000000004">
      <c r="A28" s="31"/>
      <c r="B28" s="11" t="s">
        <v>178</v>
      </c>
      <c r="C28" s="7"/>
      <c r="D28" s="7"/>
    </row>
    <row r="29" spans="1:6" x14ac:dyDescent="0.55000000000000004">
      <c r="A29" s="31"/>
      <c r="B29" s="11" t="s">
        <v>179</v>
      </c>
      <c r="C29" s="7"/>
      <c r="D29" s="7"/>
    </row>
    <row r="30" spans="1:6" x14ac:dyDescent="0.55000000000000004">
      <c r="A30" s="31"/>
      <c r="B30" s="12" t="s">
        <v>180</v>
      </c>
      <c r="C30" s="7"/>
      <c r="D30" s="7"/>
    </row>
    <row r="31" spans="1:6" x14ac:dyDescent="0.55000000000000004">
      <c r="A31" s="28" t="s">
        <v>32</v>
      </c>
      <c r="B31" s="28"/>
      <c r="C31" s="9">
        <f>COUNTA(C6:C30)</f>
        <v>12</v>
      </c>
      <c r="D31" s="9">
        <f>COUNTA(D6:D30)</f>
        <v>5</v>
      </c>
    </row>
    <row r="32" spans="1:6" x14ac:dyDescent="0.55000000000000004">
      <c r="A32" s="28" t="s">
        <v>33</v>
      </c>
      <c r="B32" s="28"/>
      <c r="C32" s="10">
        <f>IF(ข้อมูลพื้นฐาน!$C$17&lt;&gt;"",C31/ข้อมูลพื้นฐาน!$C$17,0)</f>
        <v>2</v>
      </c>
      <c r="D32" s="10">
        <f>IF(ข้อมูลพื้นฐาน!$C$17&lt;&gt;"",D31/ข้อมูลพื้นฐาน!$C$17,0)</f>
        <v>0.83</v>
      </c>
    </row>
    <row r="33" spans="1:4" ht="24" customHeight="1" x14ac:dyDescent="0.55000000000000004">
      <c r="A33" s="33" t="s">
        <v>34</v>
      </c>
      <c r="B33" s="33"/>
      <c r="C33" s="26">
        <f>C32</f>
        <v>2</v>
      </c>
      <c r="D33" s="52">
        <f>D32</f>
        <v>0.83</v>
      </c>
    </row>
    <row r="34" spans="1:4" x14ac:dyDescent="0.55000000000000004">
      <c r="C34" s="25" t="s">
        <v>3</v>
      </c>
      <c r="D34" s="25" t="s">
        <v>35</v>
      </c>
    </row>
  </sheetData>
  <sheetProtection algorithmName="SHA-512" hashValue="ZRtnaTF5zJTVUKs6De++FYjd2Q4HCXnXs3fbVl9nvBC5cv7kkUnOmd2QQQsVydDPh0nMoH8Y+adrhxjXbbcnow==" saltValue="r3IFy3ckFaz+sLfExiQgP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ทำงานเป็นทีม " xr:uid="{EA68C1AB-88C6-40DE-A8E8-7283A32F0BDB}"/>
  </hyperlinks>
  <pageMargins left="0.25" right="0.25" top="0.75" bottom="0.75" header="0.3" footer="0.3"/>
  <pageSetup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H31"/>
  <sheetViews>
    <sheetView zoomScaleNormal="100" workbookViewId="0">
      <selection activeCell="K26" sqref="K26"/>
    </sheetView>
  </sheetViews>
  <sheetFormatPr defaultColWidth="8.875" defaultRowHeight="24" x14ac:dyDescent="0.55000000000000004"/>
  <cols>
    <col min="1" max="1" width="3.75" style="3" customWidth="1"/>
    <col min="2" max="2" width="13.125" style="3" customWidth="1"/>
    <col min="3" max="3" width="2.5" style="3" customWidth="1"/>
    <col min="4" max="4" width="44.625" style="3" customWidth="1"/>
    <col min="5" max="5" width="17.625" style="3" customWidth="1"/>
    <col min="6" max="6" width="5.875" style="45" hidden="1" customWidth="1"/>
    <col min="7" max="7" width="21.75" style="3" bestFit="1" customWidth="1"/>
    <col min="8" max="8" width="6.25" style="45" hidden="1" customWidth="1"/>
    <col min="9" max="16384" width="8.875" style="3"/>
  </cols>
  <sheetData>
    <row r="1" spans="1:8" ht="9.6" customHeight="1" x14ac:dyDescent="0.55000000000000004"/>
    <row r="2" spans="1:8" x14ac:dyDescent="0.55000000000000004">
      <c r="A2" s="38" t="s">
        <v>185</v>
      </c>
      <c r="B2" s="38"/>
      <c r="C2" s="38"/>
      <c r="D2" s="38"/>
      <c r="E2" s="38"/>
      <c r="F2" s="38"/>
      <c r="G2" s="38"/>
    </row>
    <row r="3" spans="1:8" ht="10.15" customHeight="1" x14ac:dyDescent="0.55000000000000004">
      <c r="B3" s="16"/>
      <c r="C3" s="16"/>
      <c r="D3" s="16"/>
      <c r="E3" s="16"/>
    </row>
    <row r="4" spans="1:8" x14ac:dyDescent="0.55000000000000004">
      <c r="B4" s="17" t="s">
        <v>50</v>
      </c>
      <c r="C4" s="16"/>
      <c r="D4" s="36" t="str">
        <f>IF(ข้อมูลพื้นฐาน!C3&lt;&gt;"",ข้อมูลพื้นฐาน!C3,"")</f>
        <v>ขยัน สอนดี</v>
      </c>
      <c r="E4" s="36"/>
    </row>
    <row r="5" spans="1:8" x14ac:dyDescent="0.55000000000000004">
      <c r="B5" s="17" t="s">
        <v>51</v>
      </c>
      <c r="C5" s="16"/>
      <c r="D5" s="36" t="str">
        <f>IF(ข้อมูลพื้นฐาน!C5&lt;&gt;"",ข้อมูลพื้นฐาน!C5,"")</f>
        <v>อาจารย์</v>
      </c>
      <c r="E5" s="36"/>
    </row>
    <row r="6" spans="1:8" x14ac:dyDescent="0.55000000000000004">
      <c r="B6" s="17" t="s">
        <v>4</v>
      </c>
      <c r="C6" s="16"/>
      <c r="D6" s="36" t="str">
        <f>IF(ข้อมูลพื้นฐาน!C7&lt;&gt;"",ข้อมูลพื้นฐาน!C7,"")</f>
        <v>อาจารย์</v>
      </c>
      <c r="E6" s="36"/>
    </row>
    <row r="7" spans="1:8" x14ac:dyDescent="0.55000000000000004">
      <c r="B7" s="17" t="s">
        <v>181</v>
      </c>
      <c r="C7" s="16"/>
      <c r="D7" s="36" t="str">
        <f>IF(ข้อมูลพื้นฐาน!C9&lt;&gt;"",ข้อมูลพื้นฐาน!C9,"")</f>
        <v>คณะผลิตกรรมการเกษตร</v>
      </c>
      <c r="E7" s="36"/>
    </row>
    <row r="8" spans="1:8" x14ac:dyDescent="0.55000000000000004">
      <c r="B8" s="17" t="s">
        <v>52</v>
      </c>
      <c r="C8" s="16"/>
      <c r="D8" s="36" t="str">
        <f>IF(ข้อมูลพื้นฐาน!C11&lt;&gt;"",ข้อมูลพื้นฐาน!C11,"")</f>
        <v>บุคลากรประเภทวิชาการ</v>
      </c>
      <c r="E8" s="36"/>
    </row>
    <row r="9" spans="1:8" x14ac:dyDescent="0.55000000000000004">
      <c r="B9" s="16"/>
      <c r="C9" s="16"/>
      <c r="D9" s="16"/>
      <c r="E9" s="16"/>
    </row>
    <row r="10" spans="1:8" x14ac:dyDescent="0.55000000000000004">
      <c r="B10" s="47" t="s">
        <v>36</v>
      </c>
      <c r="C10" s="47"/>
      <c r="D10" s="47"/>
      <c r="E10" s="44" t="s">
        <v>37</v>
      </c>
      <c r="F10" s="44"/>
      <c r="G10" s="44"/>
      <c r="H10" s="44"/>
    </row>
    <row r="11" spans="1:8" x14ac:dyDescent="0.55000000000000004">
      <c r="B11" s="47"/>
      <c r="C11" s="47"/>
      <c r="D11" s="47"/>
      <c r="E11" s="53" t="s">
        <v>190</v>
      </c>
      <c r="F11" s="54"/>
      <c r="G11" s="55" t="s">
        <v>191</v>
      </c>
      <c r="H11" s="56"/>
    </row>
    <row r="12" spans="1:8" x14ac:dyDescent="0.55000000000000004">
      <c r="B12" s="35" t="s">
        <v>38</v>
      </c>
      <c r="C12" s="35"/>
      <c r="D12" s="35"/>
      <c r="E12" s="35"/>
      <c r="F12" s="35"/>
      <c r="G12" s="35"/>
      <c r="H12" s="35"/>
    </row>
    <row r="13" spans="1:8" x14ac:dyDescent="0.55000000000000004">
      <c r="B13" s="37" t="s">
        <v>88</v>
      </c>
      <c r="C13" s="37"/>
      <c r="D13" s="37"/>
      <c r="E13" s="18" t="str">
        <f>IF(การมุ่งผลสัมฤทธิ์!$C$33&lt;&gt;0,IF(การมุ่งผลสัมฤทธิ์!$C$33&gt;=1,"1",การมุ่งผลสัมฤทธิ์!$C$33),"")</f>
        <v>1</v>
      </c>
      <c r="F13" s="50" t="str">
        <f>IF(E13&lt;&gt;"",E13,0)</f>
        <v>1</v>
      </c>
      <c r="G13" s="18">
        <f>IF(การมุ่งผลสัมฤทธิ์!$D$33&lt;&gt;0,IF(การมุ่งผลสัมฤทธิ์!$D$33&gt;=1,"1",การมุ่งผลสัมฤทธิ์!$D$33),"")</f>
        <v>0.67</v>
      </c>
      <c r="H13" s="50">
        <f>IF(G13&lt;&gt;"",G13,0)</f>
        <v>0.67</v>
      </c>
    </row>
    <row r="14" spans="1:8" x14ac:dyDescent="0.55000000000000004">
      <c r="B14" s="37" t="s">
        <v>89</v>
      </c>
      <c r="C14" s="37"/>
      <c r="D14" s="37"/>
      <c r="E14" s="18" t="str">
        <f>IF(บริการที่ดี!$C$33&lt;&gt;0,IF(บริการที่ดี!$C$33&gt;=1,"1",บริการที่ดี!$C$33),"")</f>
        <v>1</v>
      </c>
      <c r="F14" s="50" t="str">
        <f>IF(E14&lt;&gt;"",E14,0)</f>
        <v>1</v>
      </c>
      <c r="G14" s="18" t="str">
        <f>IF(บริการที่ดี!$D$33&lt;&gt;0,IF(บริการที่ดี!$D$33&gt;=1,"1",บริการที่ดี!$D$33),"")</f>
        <v>1</v>
      </c>
      <c r="H14" s="50" t="str">
        <f t="shared" ref="H14:H17" si="0">IF(G14&lt;&gt;"",G14,0)</f>
        <v>1</v>
      </c>
    </row>
    <row r="15" spans="1:8" x14ac:dyDescent="0.55000000000000004">
      <c r="B15" s="37" t="s">
        <v>90</v>
      </c>
      <c r="C15" s="37"/>
      <c r="D15" s="37"/>
      <c r="E15" s="18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>1</v>
      </c>
      <c r="F15" s="50" t="str">
        <f>IF(E15&lt;&gt;"",E15,0)</f>
        <v>1</v>
      </c>
      <c r="G15" s="18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>1</v>
      </c>
      <c r="H15" s="50" t="str">
        <f t="shared" si="0"/>
        <v>1</v>
      </c>
    </row>
    <row r="16" spans="1:8" x14ac:dyDescent="0.55000000000000004">
      <c r="B16" s="37" t="s">
        <v>91</v>
      </c>
      <c r="C16" s="37"/>
      <c r="D16" s="37"/>
      <c r="E16" s="18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>1</v>
      </c>
      <c r="F16" s="50" t="str">
        <f>IF(E16&lt;&gt;"",E16,0)</f>
        <v>1</v>
      </c>
      <c r="G16" s="18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>1</v>
      </c>
      <c r="H16" s="50" t="str">
        <f t="shared" si="0"/>
        <v>1</v>
      </c>
    </row>
    <row r="17" spans="2:8" x14ac:dyDescent="0.55000000000000004">
      <c r="B17" s="37" t="s">
        <v>92</v>
      </c>
      <c r="C17" s="37"/>
      <c r="D17" s="37"/>
      <c r="E17" s="18" t="str">
        <f>IF(การทำงานเป็นทีม!$C$33&lt;&gt;0,IF(การทำงานเป็นทีม!$C$33&gt;=1,"1",การทำงานเป็นทีม!$C$33),"")</f>
        <v>1</v>
      </c>
      <c r="F17" s="50" t="str">
        <f>IF(E17&lt;&gt;"",E17,0)</f>
        <v>1</v>
      </c>
      <c r="G17" s="18">
        <f>IF(การทำงานเป็นทีม!$D$33&lt;&gt;0,IF(การทำงานเป็นทีม!$D$33&gt;=1,"1",การทำงานเป็นทีม!$D$33),"")</f>
        <v>0.83</v>
      </c>
      <c r="H17" s="50">
        <f t="shared" si="0"/>
        <v>0.83</v>
      </c>
    </row>
    <row r="18" spans="2:8" x14ac:dyDescent="0.55000000000000004">
      <c r="B18" s="42" t="s">
        <v>39</v>
      </c>
      <c r="C18" s="42"/>
      <c r="D18" s="42"/>
      <c r="E18" s="42"/>
      <c r="F18" s="42"/>
      <c r="G18" s="42"/>
      <c r="H18" s="42"/>
    </row>
    <row r="19" spans="2:8" x14ac:dyDescent="0.55000000000000004">
      <c r="B19" s="40" t="s">
        <v>43</v>
      </c>
      <c r="C19" s="40"/>
      <c r="D19" s="40"/>
      <c r="E19" s="23"/>
      <c r="F19" s="50">
        <f>IF(E19&lt;&gt;"",E19,0)</f>
        <v>0</v>
      </c>
      <c r="G19" s="51"/>
      <c r="H19" s="50">
        <f t="shared" ref="H19:H27" si="1">IF(G19&lt;&gt;"",G19,0)</f>
        <v>0</v>
      </c>
    </row>
    <row r="20" spans="2:8" x14ac:dyDescent="0.55000000000000004">
      <c r="B20" s="40" t="s">
        <v>44</v>
      </c>
      <c r="C20" s="40"/>
      <c r="D20" s="40"/>
      <c r="E20" s="23"/>
      <c r="F20" s="50">
        <f>IF(E20&lt;&gt;"",E20,0)</f>
        <v>0</v>
      </c>
      <c r="G20" s="51"/>
      <c r="H20" s="50">
        <f t="shared" si="1"/>
        <v>0</v>
      </c>
    </row>
    <row r="21" spans="2:8" x14ac:dyDescent="0.55000000000000004">
      <c r="B21" s="40" t="s">
        <v>45</v>
      </c>
      <c r="C21" s="40"/>
      <c r="D21" s="40"/>
      <c r="E21" s="23"/>
      <c r="F21" s="50">
        <f>IF(E21&lt;&gt;"",E21,0)</f>
        <v>0</v>
      </c>
      <c r="G21" s="51"/>
      <c r="H21" s="50">
        <f t="shared" si="1"/>
        <v>0</v>
      </c>
    </row>
    <row r="22" spans="2:8" x14ac:dyDescent="0.55000000000000004">
      <c r="B22" s="40" t="s">
        <v>46</v>
      </c>
      <c r="C22" s="40"/>
      <c r="D22" s="40"/>
      <c r="E22" s="23"/>
      <c r="F22" s="50">
        <f>IF(E22&lt;&gt;"",E22,0)</f>
        <v>0</v>
      </c>
      <c r="G22" s="51"/>
      <c r="H22" s="50">
        <f t="shared" si="1"/>
        <v>0</v>
      </c>
    </row>
    <row r="23" spans="2:8" x14ac:dyDescent="0.55000000000000004">
      <c r="B23" s="42" t="s">
        <v>40</v>
      </c>
      <c r="C23" s="42"/>
      <c r="D23" s="42"/>
      <c r="E23" s="42"/>
      <c r="F23" s="42"/>
      <c r="G23" s="42"/>
      <c r="H23" s="42"/>
    </row>
    <row r="24" spans="2:8" x14ac:dyDescent="0.55000000000000004">
      <c r="B24" s="41" t="s">
        <v>47</v>
      </c>
      <c r="C24" s="41"/>
      <c r="D24" s="41"/>
      <c r="E24" s="23"/>
      <c r="F24" s="50">
        <f>IF(E24&lt;&gt;"",E24,0)</f>
        <v>0</v>
      </c>
      <c r="G24" s="51"/>
      <c r="H24" s="50">
        <f t="shared" si="1"/>
        <v>0</v>
      </c>
    </row>
    <row r="25" spans="2:8" x14ac:dyDescent="0.55000000000000004">
      <c r="B25" s="41" t="s">
        <v>48</v>
      </c>
      <c r="C25" s="41"/>
      <c r="D25" s="41"/>
      <c r="E25" s="23"/>
      <c r="F25" s="50">
        <f>IF(E25&lt;&gt;"",E25,0)</f>
        <v>0</v>
      </c>
      <c r="G25" s="51"/>
      <c r="H25" s="50">
        <f t="shared" si="1"/>
        <v>0</v>
      </c>
    </row>
    <row r="26" spans="2:8" x14ac:dyDescent="0.55000000000000004">
      <c r="B26" s="41" t="s">
        <v>49</v>
      </c>
      <c r="C26" s="41"/>
      <c r="D26" s="41"/>
      <c r="E26" s="23"/>
      <c r="F26" s="50">
        <f>IF(E26&lt;&gt;"",E26,0)</f>
        <v>0</v>
      </c>
      <c r="G26" s="51"/>
      <c r="H26" s="50">
        <f t="shared" si="1"/>
        <v>0</v>
      </c>
    </row>
    <row r="27" spans="2:8" x14ac:dyDescent="0.55000000000000004">
      <c r="B27" s="46" t="s">
        <v>41</v>
      </c>
      <c r="C27" s="46"/>
      <c r="D27" s="46"/>
      <c r="E27" s="10">
        <f>F13+F14+F15+F16+F17+F19+F20+F21+F22+F24+F25+F26</f>
        <v>5</v>
      </c>
      <c r="F27" s="50">
        <f>IF(E27&lt;&gt;"",E27,0)</f>
        <v>5</v>
      </c>
      <c r="G27" s="10">
        <f>H13+H14+H15+H16+H17+H19+H20+H21+H22+H24+H25+H26</f>
        <v>4.5</v>
      </c>
      <c r="H27" s="50">
        <f t="shared" si="1"/>
        <v>4.5</v>
      </c>
    </row>
    <row r="28" spans="2:8" x14ac:dyDescent="0.55000000000000004">
      <c r="B28" s="35" t="s">
        <v>42</v>
      </c>
      <c r="C28" s="35"/>
      <c r="D28" s="35"/>
      <c r="E28" s="10">
        <f>(E27/(14-COUNTBLANK(E13:E26)))*10</f>
        <v>10</v>
      </c>
      <c r="F28" s="48"/>
      <c r="G28" s="10">
        <f>(G27/(14-COUNTBLANK(G13:G26)))*10</f>
        <v>9</v>
      </c>
      <c r="H28" s="48"/>
    </row>
    <row r="29" spans="2:8" x14ac:dyDescent="0.55000000000000004">
      <c r="B29" s="39" t="s">
        <v>187</v>
      </c>
      <c r="C29" s="39"/>
      <c r="D29" s="39"/>
      <c r="E29" s="43">
        <f>E28/2</f>
        <v>5</v>
      </c>
      <c r="F29" s="48"/>
      <c r="G29" s="24">
        <f>G28/2</f>
        <v>4.5</v>
      </c>
      <c r="H29" s="48"/>
    </row>
    <row r="30" spans="2:8" x14ac:dyDescent="0.55000000000000004">
      <c r="D30" s="21"/>
      <c r="E30" s="9" t="s">
        <v>190</v>
      </c>
      <c r="F30" s="48"/>
      <c r="G30" s="49" t="s">
        <v>191</v>
      </c>
      <c r="H30" s="48"/>
    </row>
    <row r="31" spans="2:8" x14ac:dyDescent="0.55000000000000004">
      <c r="D31" s="22"/>
    </row>
  </sheetData>
  <sheetProtection algorithmName="SHA-512" hashValue="68aVcUwlpeP2zs0ddqUQQBWmVB8ICaZtDd1u2W1YepE70R2SLXS+F2vAbl1VGkFe7VchkiZ6y45GfW3dT99rgw==" saltValue="D9FdEoHmYRKeixMIsSlzWA==" spinCount="100000" sheet="1" objects="1" scenarios="1"/>
  <mergeCells count="28">
    <mergeCell ref="B18:H18"/>
    <mergeCell ref="B23:H23"/>
    <mergeCell ref="B10:D11"/>
    <mergeCell ref="E10:H10"/>
    <mergeCell ref="A2:G2"/>
    <mergeCell ref="E11:F11"/>
    <mergeCell ref="G11:H11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  <mergeCell ref="D4:E4"/>
    <mergeCell ref="B13:D13"/>
    <mergeCell ref="D5:E5"/>
    <mergeCell ref="D6:E6"/>
    <mergeCell ref="D7:E7"/>
    <mergeCell ref="D8:E8"/>
    <mergeCell ref="B12:H12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สรุปผล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Rattikarn Nawichai</cp:lastModifiedBy>
  <cp:lastPrinted>2025-03-26T07:48:30Z</cp:lastPrinted>
  <dcterms:created xsi:type="dcterms:W3CDTF">2025-01-08T06:15:01Z</dcterms:created>
  <dcterms:modified xsi:type="dcterms:W3CDTF">2025-03-26T09:31:36Z</dcterms:modified>
</cp:coreProperties>
</file>