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26มึค68\"/>
    </mc:Choice>
  </mc:AlternateContent>
  <xr:revisionPtr revIDLastSave="0" documentId="8_{BFAA930B-1F43-444F-9471-451A15716D6E}" xr6:coauthVersionLast="47" xr6:coauthVersionMax="47" xr10:uidLastSave="{00000000-0000-0000-0000-000000000000}"/>
  <bookViews>
    <workbookView xWindow="-120" yWindow="-120" windowWidth="29040" windowHeight="15840" tabRatio="816" firstSheet="2" activeTab="10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การคิดวิเคราะห์" sheetId="11" r:id="rId7"/>
    <sheet name="การดำเนินการเชิงรุก" sheetId="10" r:id="rId8"/>
    <sheet name="การตรวจสอบความถูกต้อง" sheetId="9" r:id="rId9"/>
    <sheet name="ศิลปะการสื่อสารจูงใจ" sheetId="8" r:id="rId10"/>
    <sheet name="สรุปผล" sheetId="3" r:id="rId11"/>
  </sheets>
  <definedNames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  <c r="H22" i="3" s="1"/>
  <c r="G21" i="3"/>
  <c r="H21" i="3" s="1"/>
  <c r="G20" i="3"/>
  <c r="H20" i="3" s="1"/>
  <c r="G19" i="3"/>
  <c r="H19" i="3" s="1"/>
  <c r="G17" i="3"/>
  <c r="H17" i="3" s="1"/>
  <c r="G16" i="3"/>
  <c r="H16" i="3" s="1"/>
  <c r="G15" i="3"/>
  <c r="H15" i="3" s="1"/>
  <c r="G14" i="3"/>
  <c r="H14" i="3" s="1"/>
  <c r="G13" i="3"/>
  <c r="H13" i="3" s="1"/>
  <c r="H26" i="3"/>
  <c r="H25" i="3"/>
  <c r="H24" i="3"/>
  <c r="D33" i="8"/>
  <c r="C33" i="8"/>
  <c r="D33" i="9"/>
  <c r="C33" i="9"/>
  <c r="D33" i="10"/>
  <c r="C33" i="10"/>
  <c r="D33" i="11"/>
  <c r="C33" i="11"/>
  <c r="D33" i="7"/>
  <c r="C33" i="7"/>
  <c r="D33" i="6"/>
  <c r="C33" i="6"/>
  <c r="D33" i="5"/>
  <c r="C33" i="5"/>
  <c r="D33" i="4"/>
  <c r="C33" i="4"/>
  <c r="D33" i="2"/>
  <c r="C33" i="2"/>
  <c r="C15" i="1"/>
  <c r="D8" i="3"/>
  <c r="D7" i="3"/>
  <c r="D6" i="3"/>
  <c r="D5" i="3"/>
  <c r="D4" i="3"/>
  <c r="D31" i="11"/>
  <c r="C31" i="11"/>
  <c r="D31" i="10"/>
  <c r="C31" i="10"/>
  <c r="D31" i="9"/>
  <c r="C31" i="9"/>
  <c r="D31" i="8"/>
  <c r="C31" i="8"/>
  <c r="C31" i="4"/>
  <c r="D31" i="7"/>
  <c r="C31" i="7"/>
  <c r="D31" i="6"/>
  <c r="C31" i="6"/>
  <c r="D31" i="5"/>
  <c r="C31" i="5"/>
  <c r="D31" i="4"/>
  <c r="G27" i="3" l="1"/>
  <c r="G28" i="3" s="1"/>
  <c r="G29" i="3" s="1"/>
  <c r="C17" i="1"/>
  <c r="D31" i="2"/>
  <c r="C31" i="2"/>
  <c r="D32" i="4" l="1"/>
  <c r="E14" i="3" s="1"/>
  <c r="F14" i="3" s="1"/>
  <c r="F24" i="3"/>
  <c r="D32" i="10"/>
  <c r="E20" i="3" s="1"/>
  <c r="F20" i="3" s="1"/>
  <c r="D32" i="5"/>
  <c r="E15" i="3" s="1"/>
  <c r="F15" i="3" s="1"/>
  <c r="C32" i="11"/>
  <c r="D32" i="6"/>
  <c r="E16" i="3" s="1"/>
  <c r="F16" i="3" s="1"/>
  <c r="C32" i="4"/>
  <c r="D32" i="8"/>
  <c r="E22" i="3" s="1"/>
  <c r="F22" i="3" s="1"/>
  <c r="D32" i="7"/>
  <c r="E17" i="3" s="1"/>
  <c r="F17" i="3" s="1"/>
  <c r="F25" i="3"/>
  <c r="C32" i="10"/>
  <c r="F26" i="3"/>
  <c r="C32" i="9"/>
  <c r="C32" i="5"/>
  <c r="D32" i="9"/>
  <c r="E21" i="3" s="1"/>
  <c r="F21" i="3" s="1"/>
  <c r="C32" i="8"/>
  <c r="C32" i="6"/>
  <c r="C32" i="7"/>
  <c r="D32" i="11"/>
  <c r="E19" i="3" s="1"/>
  <c r="F19" i="3" s="1"/>
  <c r="C32" i="2"/>
  <c r="D32" i="2"/>
  <c r="E13" i="3" s="1"/>
  <c r="F13" i="3" s="1"/>
  <c r="E27" i="3" l="1"/>
  <c r="E28" i="3" s="1"/>
  <c r="E29" i="3" s="1"/>
</calcChain>
</file>

<file path=xl/sharedStrings.xml><?xml version="1.0" encoding="utf-8"?>
<sst xmlns="http://schemas.openxmlformats.org/spreadsheetml/2006/main" count="438" uniqueCount="287">
  <si>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</si>
  <si>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</si>
  <si>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</si>
  <si>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</si>
  <si>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</si>
  <si>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</si>
  <si>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</si>
  <si>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</si>
  <si>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</si>
  <si>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</si>
  <si>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</si>
  <si>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</si>
  <si>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</si>
  <si>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</si>
  <si>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</si>
  <si>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</si>
  <si>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</si>
  <si>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</si>
  <si>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</si>
  <si>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</si>
  <si>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</si>
  <si>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4. จำนวนวิธีการทำงานแบบใหม่ที่คาดว่าจะทำให้งานมีประสิทธิภาพมากกว่าเติมเพื่อให้ได้ผลงานตามที่กำหนดไว้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</si>
  <si>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</si>
  <si>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</si>
  <si>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</si>
  <si>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</si>
  <si>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</si>
  <si>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</si>
  <si>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</si>
  <si>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</si>
  <si>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</si>
  <si>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4. บริหารจัดการและทุ่มเทเวลา ตลอดจนทรัพยากรเพื่อให้ได้ประโยชน์สูงสุดต่อภารกิจของ หน่วยงานตามที่วางแผนไว้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</si>
  <si>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</si>
  <si>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</si>
  <si>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</si>
  <si>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</si>
  <si>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</si>
  <si>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</si>
  <si>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</si>
  <si>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</si>
  <si>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</si>
  <si>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</si>
  <si>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สรุปผลคะแนนการประเมินสมรรถนะ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</si>
  <si>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</si>
  <si>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</si>
  <si>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</si>
  <si>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</si>
  <si>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</si>
  <si>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</si>
  <si>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</si>
  <si>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</si>
  <si>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</si>
  <si>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</si>
  <si>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บุคลากรประเภทสนับสนุน ตำแหน่งประเภททั่วไป</t>
  </si>
  <si>
    <t>บุคลากรประเภทสนับสนุน ตำแหน่งวิชาชีพเฉพาะ/เชี่ยวชาญเฉพาะ</t>
  </si>
  <si>
    <t>บุคลากรประเภทวิชาการ</t>
  </si>
  <si>
    <t>บุคลากรประเภทสนับสนุน ตำแหน่งบริหาร</t>
  </si>
  <si>
    <t>บุคลากรประเภทวิชาการ ตำแหน่งบริหาร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</si>
  <si>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</si>
  <si>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</si>
  <si>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</si>
  <si>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</si>
  <si>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</si>
  <si>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</si>
  <si>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</si>
  <si>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</si>
  <si>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</si>
  <si>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</si>
  <si>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</si>
  <si>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</si>
  <si>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</si>
  <si>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</si>
  <si>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</si>
  <si>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</si>
  <si>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</si>
  <si>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</si>
  <si>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</si>
  <si>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</si>
  <si>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</si>
  <si>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</si>
  <si>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</si>
  <si>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</si>
  <si>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</si>
  <si>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</si>
  <si>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</si>
  <si>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</si>
  <si>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</si>
  <si>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</si>
  <si>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</si>
  <si>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</si>
  <si>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</si>
  <si>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</si>
  <si>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</si>
  <si>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</si>
  <si>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</si>
  <si>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</si>
  <si>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</si>
  <si>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</si>
  <si>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</si>
  <si>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</si>
  <si>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</si>
  <si>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</si>
  <si>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</si>
  <si>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</si>
  <si>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</si>
  <si>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3. สามารถเชื่อมโยง และบูรณาการ 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</si>
  <si>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นำเสนอวิธีการในการให้บริการที่ผู้รับบริการจะได้รับประโยชน์สูงสุดและมีความพึงพอใจมากที่สุด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</si>
  <si>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</si>
  <si>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</si>
  <si>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</si>
  <si>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</si>
  <si>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</si>
  <si>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</si>
  <si>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</si>
  <si>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</si>
  <si>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</si>
  <si>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</si>
  <si>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</si>
  <si>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</si>
  <si>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</si>
  <si>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</si>
  <si>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1. ติดตามเทคโนโลยีหรือองค์ความรู้ใหม่ๆ ที่เกี่ยวข้องกับงานของตนที่รับผิดชอบโดยตรงเพื่อนำมาปรับปรุงพัฒนางานของตนเอง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</si>
  <si>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</si>
  <si>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</si>
  <si>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</si>
  <si>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</si>
  <si>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</si>
  <si>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3. นำความรู้ที่ตนเองชำนาญงานประกอบ การจัดทำวิจัย เพื่อการพัฒนางาน หรือคู่มือการปฏิบัติงาน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</si>
  <si>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</si>
  <si>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</si>
  <si>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</si>
  <si>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</si>
  <si>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</si>
  <si>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1. ส่งเสริมให้เกิดการพัฒนาความสามารถและความเชี่ยวชาญของบุคลากรในระดับต่างๆ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</si>
  <si>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</si>
  <si>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</si>
  <si>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</si>
  <si>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</si>
  <si>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</si>
  <si>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</si>
  <si>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</si>
  <si>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</si>
  <si>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</si>
  <si>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</si>
  <si>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</si>
  <si>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</si>
  <si>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</si>
  <si>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</si>
  <si>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</si>
  <si>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</si>
  <si>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</si>
  <si>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</si>
  <si>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</si>
  <si>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</si>
  <si>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</si>
  <si>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</si>
  <si>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</si>
  <si>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</si>
  <si>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</si>
  <si>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</si>
  <si>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</si>
  <si>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</si>
  <si>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</si>
  <si>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</si>
  <si>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</si>
  <si>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</si>
  <si>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</si>
  <si>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</si>
  <si>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 หรือต่อองค์กร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</si>
  <si>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</si>
  <si>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</si>
  <si>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</si>
  <si>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</si>
  <si>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</si>
  <si>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</si>
  <si>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</si>
  <si>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 xml:space="preserve">4. สนับสนุนด้านทรัพยากร เช่น เครื่องคอมพิวเตอร์ โทรศัพท์ และบุคลากรเป็นต้น 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</si>
  <si>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</si>
  <si>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โครงการที่จะส่งเสริมให้สมาชิกทุกคนในทีมตระหนักถึงการร่วมแรงร่วมใจกันในรูปแบบต่างๆ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</si>
  <si>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</si>
  <si>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</si>
  <si>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การคิดวิเคราะห์</t>
  </si>
  <si>
    <t>1. จำแนกปัญหาอย่างง่ายออกเป็นส่วนย่อยได้</t>
  </si>
  <si>
    <t>2. จำแนกปัญหาค่อนข้างยากออกเป็นส่วนย่อยได้โดยยังไม่เรียงลำดับความสำคัญ</t>
  </si>
  <si>
    <t>3. จำแนกปัญหาค่อนข้างยากออกเป็นส่วนย่อยได้โดยเรียงลำดับความสำคัญ</t>
  </si>
  <si>
    <t>4. วางแผนงานโดยแตกประเด็นปัญหาออกเป็นส่วนๆ หรือเป็นกิจกรรมต่างๆ ได้</t>
  </si>
  <si>
    <t>5. จัดกิจกรรม โครงการตามแผนงานที่แตกประเด็นปัญหาออกเป็นส่วนๆ ได้</t>
  </si>
  <si>
    <t>1. วิเคราะห์ประเด็นปัญหา แนวคิดในแต่ละประเด็นได้</t>
  </si>
  <si>
    <t>2. เสนอผลการวิเคราะห์โดยระบุเหตุและผล ในแต่ละสถานการณ์ต่างๆ ได้</t>
  </si>
  <si>
    <t>3. เสนอผลการวิเคราะห์โดยระบุข้อดีข้อเสียของประเด็นต่างๆ ได้</t>
  </si>
  <si>
    <t>4. วางแผนงานโดยจัดเรียงงาน หรือกิจกรรมต่างๆ ตามลำดับความสำคัญหรือความเร่งด่วนได้</t>
  </si>
  <si>
    <t>1. วิเคราะห์ประเด็นปัญหาที่ซับซ้อนแต่ละสถานการณ์หรือเหตุการณ์ได้</t>
  </si>
  <si>
    <t>2. บูรณาการและเชื่อมโยงเหตุและผลของปัญหาที่ผ่านการวิเคราะห์แล้ว จนเกิดวิธีการ/แนวทางใหม่ (นวัตกรรมใหม่)</t>
  </si>
  <si>
    <t>3. วางแผนงานโดยกำหนดกิจกรรม ขั้นตอนการดำเนินงานด่างๆ ที่มีผู้เกี่ยวข้องหลายฝ่ายได้อย่างมีประสิทธิภาพ และสามารถคาดการณ์เกี่ยวกับปัญหาหรืออุปสรรคที่อาจเกิดขึ้นได้</t>
  </si>
  <si>
    <t>4. จัดกิจกรรมหรือโครงการตามแผนงานได้อย่างมีประสิทธิภาพ</t>
  </si>
  <si>
    <t>1. เข้าใจในรายละเอียดของประเด็นปัญหาที่ซับซ้อนแต่ละสถานการณ์หรือเหตุการณ์ได้</t>
  </si>
  <si>
    <t>2. วิเคราะห์ความสัมพันธ์ของประเด็นปัญหาที่ซับซ้อนกับสถานการณ์ต่างๆ ได้</t>
  </si>
  <si>
    <t>3. วางแผนงานที่ซับซ้อนโดยกำหนดกิจกรรมหรือโครงการ กระบวนการดำเนินงานต่างๆ ในรูปแบบทีมของหน่วยงาน</t>
  </si>
  <si>
    <t>4. จัดกิจกรรมหรือโครงการตามแผนงานได้อย่างมีประสิทธิภาพ รวมถึงการคาดการณ์ปัญหา อุปสรรค และวางแนวทางการป้องกันแก้ไขไว้ล่วงหน้า</t>
  </si>
  <si>
    <t>1. ใช้เทคนิคการวิเคราะห์ที่เหมาะสมในการแยกแยะประเด็นปัญหาที่ซับซ้อนเป็นส่วนๆ โดยรูปแบบเดียว</t>
  </si>
  <si>
    <t>2. ใช้เทคนิคการวิเคราะห์หลากหลายรูปแบบเพื่อหาทางเลือก ในการแก้ปัญหา รวมถึงการพิจารณาข้อดีข้อเสียของทางเลือกแต่ละทาง</t>
  </si>
  <si>
    <t>3. วางแผนงานที่ซับซ้อนโดยกำหนดกิจกรรมหรือโครงการกระบวนการดำเนินงานต่าง ๆ ระหว่างหน่วยงานหรือผู้เกี่ยวข้องหลายฝ่าย</t>
  </si>
  <si>
    <t>4. จัดกิจกรรมหรือโครงการตามแผนงานได้อย่างมีประสิทธิภาพ รวมถึงการคาดการณ์ปัญหา อุปสรรค แนวทางการป้องกันแก้ไข และเสนอแนะทางเลือกและข้อดีข้อเสียได้</t>
  </si>
  <si>
    <t>การดำเนินการเชิงรุก</t>
  </si>
  <si>
    <t>1. พบปัญหา อุปสรรคในการปฏิบัติงานของตนโดยไม่รีบแก้ไขปัญหา ปล่อยปัญหาเรื้อรัง</t>
  </si>
  <si>
    <t>2. พบปัญหา อุปสรรคในการปฏิบัติงานของตนรีบขอคำแนะนำจากผู้บังคับบัญชาทันที</t>
  </si>
  <si>
    <t>3. เล็งเห็นปัญหา อุปสรรคของหน่วยงานไม่รีบแก้ไข</t>
  </si>
  <si>
    <t>4. เล็งเห็นปัญหา อุปสรรคของหน่วยงาน รีบปรึกษาหารือผู้บังคับบัญชาเพื่อนร่วมกันแก้ไขปัญหา</t>
  </si>
  <si>
    <t>5. เล็งเห็นโอกาสและไม่รีรอที่จะนำโอกาสนั้นมาใช้เป็นประโยชน์ต่อการปฏิบัติงาน</t>
  </si>
  <si>
    <t>1. จัดการปัญหาเฉพาะหน้าหรือเหตุวิกฤติตามที่ได้รับมอบหมาย</t>
  </si>
  <si>
    <t>2. ลงมือแก้ปัญหาทันทีเมื่อเกิดปัญหาเฉพาะหน้าหรือในเวลาวิกฤติ โดยอาจไม่มีใครร้องขอ และไม่ย่อท้อต่อปัญหาที่เกิดขึ้น</t>
  </si>
  <si>
    <t>3. แก้ไขปัญหาอย่างเร่งด่วน โดยไม่รอให้ปัญหาคลี่คลายไปเอง</t>
  </si>
  <si>
    <t>4. แก้ไขปัญหาอย่างเร่งด่วน โดยใช้วิธีการแก้ปัญหาที่ถูกวิธีและเกิดประโยชน์ต่อองค์กร</t>
  </si>
  <si>
    <t>1. วิเคราะห์สถานการณ์ที่อาจเกิดขึ้นล่วงหน้าในระยะสั้น</t>
  </si>
  <si>
    <t>2. วางระบบป้องกันปัญหาเพื่อรองรับสถานการณ์ที่อาจเกิดขึ้นล่วงหน้าในระยะสั้น</t>
  </si>
  <si>
    <t>3. ทดลองใช้ระบบป้องกันปัญหาที่วางไว้ในการแก้ไขปัญหาในระยะสั้นหรือสร้างสรรค์สิ่งใหม่ให้เกิดขึ้นในวงราชการ</t>
  </si>
  <si>
    <t>4. ประเมินระบบป้องกันปัญหาที่วางไว้ในการแก้ไขปัญหาในระยะสั้นหรือสร้างสรรค์สิ่งใหม่ให้เกิดขึ้นในวงราชการ</t>
  </si>
  <si>
    <t>1. วิเคราะห์สถานการณ์ที่อาจเกิดขึ้นล่วงหน้าในระยะปานกลาง</t>
  </si>
  <si>
    <t>2. วางระบบป้องกันปัญหาเพื่อรองรับสถานการณ์ที่อาจเกิดขึ้นล่วงหน้าในระยะปานกลาง</t>
  </si>
  <si>
    <t>3. ทดลองใช้ระบบป้องกันปัญหาที่วางไว้ในการแก้ไขปัญหาในระยะปานกลางหรือสร้างสรรค์สิ่งใหม่ให้เกิดขึ้น</t>
  </si>
  <si>
    <t>4. ประเมินระบบป้องกันปัญหาที่วางไว้ในการแก้ไขปัญหาในระยะปานกลางหรือสร้างสรรค์สิ่งใหม่ให้เกิดขึ้น</t>
  </si>
  <si>
    <t>1. วิเคราะห์สถานการณ์ที่อาจเกิดขึ้นล่วงหน้าในอนาคต</t>
  </si>
  <si>
    <t>2. วางระบบป้องกันปัญหาเพื่อรองรับสถานการณ์ที่อาจเกิดขึ้นล่วงหน้าในอนาคต</t>
  </si>
  <si>
    <t>3. ประเมินระบบป้องกันปัญหาที่วางไว้ในการแก้ไขปัญหาในระยะปานกลางหรือสร้างสรรค์สิ่งใหม่ให้เกิดขึ้นในวงราชการ</t>
  </si>
  <si>
    <t>4. สนับสนุน ส่งเสริม และสร้างบรรยากาศในการคิดริเริ่มสร้างสรรค์การดำเนินการเชิงรุกให้เกิดขึ้นในหน่วยงานและกระตุ้นให้เพื่อนร่วมงานเสนอความคิดใหม่ๆในการทำงาน เพื่อแก้ปัญหาหรือสร้างโอกาสในระยะยาว</t>
  </si>
  <si>
    <t>การตรวจสอบความถูกต้องตามกระบวนงาน</t>
  </si>
  <si>
    <t>1. รู้และเข้าใจบทบาทหน้าที่ในการปฏิบัติงานของตนเองได้อย่างถูกต้องและชัดเจน</t>
  </si>
  <si>
    <t>2. รู้และเข้าใจกฎ ระเบียบ ข้อบังคับ ที่เกี่ยวข้องในการปฏิบัติงานของตนเองได้</t>
  </si>
  <si>
    <t>3. การดูแลสภาพแวดล้อมการทำงานให้เป็นระเบียบ</t>
  </si>
  <si>
    <t>4. ปฏิบัติตามบทบาทหน้าที่ กฎ ระเบียบ และข้อบังคับที่เกี่ยวข้องในการปฏิบัติงานของตนเองได้</t>
  </si>
  <si>
    <t>5. ปฏิบัติตามบทบาทหน้าที่ กฎ ระเบียบ และข้อบังคับที่เกี่ยวข้องในการปฏิบัติงานของตนเองได้อย่างเคร่งครัด</t>
  </si>
  <si>
    <t>1. เสนองานที่รับผิดชอบทุกชิ้นงานโดยผ่านการตรวจทานจากผู้บังคับบัญชาเบื้องต้น</t>
  </si>
  <si>
    <t>2. เสนองานที่รับผิดชอบบางชิ้นงานโดยผ่านการตรวจทานจากผู้บังคับบัญชาเบื้องต้น</t>
  </si>
  <si>
    <t>3. การตรวจทานงานในหน้าที่ความรับผิดชอบอย่างละเอียดเพื่อความถูกต้องก่อนเสนอผู้บังคับบัญชา</t>
  </si>
  <si>
    <t>4. การตรวจทานงานในหน้าที่ ความรับผิดชอบและช่วยตรวจทานงานของผู้ร่วมงานเพื่อความถูกต้องก่อนเสนอผู้บังคับบัญชา</t>
  </si>
  <si>
    <t>1. ตรวจสอบความถูกต้องของงานในหน้าที่ความรับผิดชอบของตนเอง</t>
  </si>
  <si>
    <t>2. ตรวจสอบความถูกต้องงานของผู้อื่น ตามอำนาจหน้าที่ที่กำหนดโดยกฎหมาย กฎ ระเบียบ และข้อบังคับที่เกี่ยวข้อง</t>
  </si>
  <si>
    <t>3. ตรวจความถูกต้องตามขั้นตอนและกระบวนงานทั้งของตนเองและผู้อื่น ตามอำนาจหน้าที่</t>
  </si>
  <si>
    <t>4. บันทีกรายละเอียดของกิจกรรมในงานทั้งของตนเองและของผู้อื่นเพื่อความถูกต้องของงาน</t>
  </si>
  <si>
    <t>1. ตรวจสอบความถูกต้อง ครบถ้วน และคุณภาพตามกระบวนงาน</t>
  </si>
  <si>
    <t>2. ตรวจสอบความถูกต้อง ครบถ้วน และคุณภาพตามกระบวนงานให้สอดคล้องตามยุทธศาสตร์ขององค์กร</t>
  </si>
  <si>
    <t>3. ตรวจสอบความถูกต้อง ครบถ้วน และคุณภาพของข้อมูลตามกระบวนงานให้สอดคล้องตามยุทธศาสตร์ขององค์กร</t>
  </si>
  <si>
    <t>4. สามารถระบุข้อบกพร่องหรือข้อมูลที่หายไป และเพิ่มเติมให้ครบถ้วน เพื่อความถูกต้องของงาน</t>
  </si>
  <si>
    <t>1. มีวิธีการตรวจสอบ เพื่อความถูกต้องตามขั้นตอนและเพิ่มคุณภาพของข้อมูล</t>
  </si>
  <si>
    <t>2. ทดลองใช้วิธีการตรวจสอบข้อมูลเพื่อความถูกต้องตามขั้นตอน และเพิ่มคุณภาพของข้อมูล</t>
  </si>
  <si>
    <t>3. ประเมินวิธีการตรวจสอบข้อมูลประกอบการพัฒนาระบบการตรวจสอบ</t>
  </si>
  <si>
    <t>4. พัฒนาระบบการตรวจสอบ เพื่อความถูกต้องตามขั้นตอน และเพิ่มคุณภาพของข้อมูล</t>
  </si>
  <si>
    <t>ศิลปะการสื่อสารจูงใจ</t>
  </si>
  <si>
    <t>1. นำเสนอ ข้อมูล หรือความเห็นอย่างตรงไปตรงมา โดยยังมิได้ปรับรูปแบบการนำเสนอ</t>
  </si>
  <si>
    <t>2. นำเสนอ ข้อมูล หรือความเห็นอย่างตรงไปตรงมา โดยยังมีได้ปรับรูปแบบการนำเสนอตามความสนใจและระดับของผู้ฟัง</t>
  </si>
  <si>
    <t>3. นำเสนอ ข้อมูล หรือความเห็นอย่างตรงไปตรงมา โดยปรับรูปแบบการนำเสนอ</t>
  </si>
  <si>
    <t>4. นำเสนอ ข้อมูล หรือความเห็นอย่างตรงไปตรงมา โดยปรับรูปแบบการนำเสนอตามความสนใจและระดับของผู้ฟัง</t>
  </si>
  <si>
    <t>5. ประเมินผลการนำเสนอ ข้อมูล หรือความเห็นอย่างตรงไปตรงมาจากผู้ฟัง</t>
  </si>
  <si>
    <t>1. นำเสนอข้อมูล ความเห็น ประเด็น หรือตัวอย่างประกอบที่มีการเตรียมอย่างรอบคอบตามวิธีการของตนเอง</t>
  </si>
  <si>
    <t>2. นำเสนอข้อมูล ความเห็น ประเด็น หรือตัวอย่างประกอบที่มีการเตรียมการอย่างรอบคอยตามความสนใจและระดับของผู้ฟัง</t>
  </si>
  <si>
    <t>3. นำเสนอข้อมูล ความเห็น ประเด็น หรือตัวอย่างประกอบที่มีการเตรียมการอย่างรอบคอยจากผู้ฟัง</t>
  </si>
  <si>
    <t>4. ปรับการนำเสนอข้อมูล ความเห็น ประเด็น หรือตัวอย่างประกอบให้เหมาะสมตามความสนใจและระดับของผู้ฟัง</t>
  </si>
  <si>
    <t>1. ปรับรูปแบบการนำเสนอให้เหมาะสมกับความสนใจและระดับของผู้ฟัง</t>
  </si>
  <si>
    <t>2. คำนึงถึงผลของการนำเสนอ และคำนึงถึงภาพลักษณ์ของตนเอง</t>
  </si>
  <si>
    <t>3. คำนึงถึงผลของการนำเสนอ และคำนึงถึงภาพลักษณ์ของตนเองและหน่วยงาน</t>
  </si>
  <si>
    <t>4. คำนึงถึงผลของการนำเสนอ และภาพลักษณ์ของหน่วยงาน พร้อมผลกระทบที่อาจเกิดขึ้นได้</t>
  </si>
  <si>
    <t>1. วางแผนการนำเสนอโดยคาดหวังว่าจะสามารถจูงใจให้ผู้อื่นคล้อยตามได้</t>
  </si>
  <si>
    <t>2. ปรับวิธีการ ขั้นตอนของการสื่อสาร นำเสนอ และจูงใจให้เหมาะสมกับผู้ฟัง แต่ละกลุ่ม หรือแต่ละราย</t>
  </si>
  <si>
    <t>3. มีความพร้อมในการแก้ไขปัญหากับปฏิกิริยาทุกรูปแบบของผู้ฟังที่อาจเกิดขึ้น</t>
  </si>
  <si>
    <t>4. มีความพร้อมในการแก้ไขปัญหาเฉพาะหน้ากับปฏิกิริยาทุกรูปแบบของผู้ฟังที่เกิดขึ้นได้อย่างฉับไว</t>
  </si>
  <si>
    <t>1. ศึกษาหาข้อมูลประกอบการวางแผน</t>
  </si>
  <si>
    <t>2. วิเคราะห์ข้อมูลเพื่อเป็นแนวทางในการผลักดันแนวคิด แผนงาน โครงการ ให้สัมฤทธิ์ผล</t>
  </si>
  <si>
    <t>3. ใช้ความรู้เกี่ยวกับจิตวิทยา ให้เป็นประโยชน์ในการสื่อสารจูงใจ</t>
  </si>
  <si>
    <t>4. ประเมินผลการสื่อสารจูงใจ เพื่อนำข้อมูลไปพัฒนาและปรับปรุงต่อไป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</si>
  <si>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</si>
  <si>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</si>
  <si>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</si>
  <si>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</si>
  <si>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</si>
  <si>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</si>
  <si>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</si>
  <si>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</si>
  <si>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</si>
  <si>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ความมุ่งมั่นจะปฏิบัติหน้าที่ราชการให้ดีหรือให้เกินมาตรฐานที่มีอยู่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</si>
  <si>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คำจำกัดความ : ความตั้งใจและความพยายามในการให้บริการแก่ผู้รับบริการหรือหน่วยงานอื่นๆ ที่เกี่ยวข้อง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</si>
  <si>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จนสามารถประยุกต์ใช้ความรู้เชิงวิชาการและเทคโนโลยีต่างๆ เข้ากับการปฏิบัติงานให้เกิดผลสัมฤทธิ์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</si>
  <si>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</si>
  <si>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</si>
  <si>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การทำความเข้าใจและวิเคราะห์สถานการณ์ ประเด็นปัญหา แนวคิดโดยการแยกแยะประเด็นออกเป็นส่วนย่อยๆ หรือทีละขั้นตอน รวมถึงการจัดหมวดหมู่อย่างเป็นระบบระเบียบเปรียบเทียบแง่มุมต่างๆ สามารถลำดับความสำคัญ ช่วงเวลา เหตุและผล ที่มาที่ไปของกรณีต่างๆ ได้</t>
  </si>
  <si>
    <t>คำจำกัดความ : การเล็งเห็นปัญหาหรือโอกาสพร้อมทั้งจัดการเชิงรุกกับปัญหานั้นโดยอาจไม่มีใครร้องขอ และอย่างไม่ย่อท้อ หรือใช้โอกาสนั้นให้เกิดประโยชน์ต่องาน ตลอดจนการคิดริเริ่มสร้างสรรค์ใหม่ๆ เกี่ยวกับงานด้วย เพื่อแก้ปัญหา ป้องกันปัญหา หรือสร้างโอกาสด้วย</t>
  </si>
  <si>
    <t>คำจำกัดความ : ความใส่ใจที่จะปฏิบัติงานให้ถูกต้อง ครบถ้วน มุ่งเน้นความชัดเจนของบทบาทหน้าที่ และลดข้อบกพร่องที่อาจเกิดจากสภาพแวดล้อม โดยติดตาม ตรวจสอบการทำงานหรือข้อมูลตลอดจนพัฒนาระบบการตรวจสอบเพื่อความถูกต้องของกระบวนงาน</t>
  </si>
  <si>
    <t>คำจำกัดความ : ความสามารถที่จะสื่อความด้วยการเขียน พูด โดยใช้สื่อต่างๆ เพื่อให้ผู้อื่นเข้าใจยอมรับ และสนับสนุนความคิดของตน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</si>
</sst>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/>
    <xf numFmtId="0" fontId="1" fillId="0" borderId="0" xfId="0" applyFont="1" applyProtection="1"/>
    <xf numFmtId="2" fontId="2" fillId="3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locked="0"/>
    </xf>
    <xf numFmtId="2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hrd.mju.ac.th/wtms_documentDownload.aspx?id=ODI2MTY=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rd.mju.ac.th/wtms_documentDownload.aspx?id=ODI2MDg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rd.mju.ac.th/wtms_documentDownload.aspx?id=ODI2MDk=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hrd.mju.ac.th/wtms_documentDownload.aspx?id=ODI2MTA=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hrd.mju.ac.th/wtms_documentDownload.aspx?id=ODI2MTE=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hrd.mju.ac.th/wtms_documentDownload.aspx?id=ODI2MTI=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rd.mju.ac.th/wtms_documentDownload.aspx?id=ODI2MTM=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rd.mju.ac.th/wtms_documentDownload.aspx?id=ODI2MTQ=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rd.mju.ac.th/wtms_documentDownload.aspx?id=ODI2MT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L20"/>
  <sheetViews>
    <sheetView workbookViewId="0">
      <selection activeCell="C30" sqref="C30"/>
    </sheetView>
  </sheetViews>
  <sheetFormatPr defaultColWidth="8.875" defaultRowHeight="14.25" x14ac:dyDescent="0.2"/>
  <cols>
    <col min="1" max="1" width="8.875" style="1"/>
    <col min="2" max="2" width="19.25" style="1" customWidth="1"/>
    <col min="3" max="3" width="60.5" style="1" customWidth="1"/>
    <col min="4" max="5" width="8.875" style="1"/>
    <col min="6" max="12" width="8.875" style="16" customWidth="1"/>
    <col min="13" max="16384" width="8.875" style="1"/>
  </cols>
  <sheetData>
    <row r="2" spans="2:12" x14ac:dyDescent="0.2">
      <c r="F2" s="16" t="s">
        <v>52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</row>
    <row r="3" spans="2:12" ht="24" x14ac:dyDescent="0.55000000000000004">
      <c r="B3" s="20" t="s">
        <v>50</v>
      </c>
      <c r="C3" s="2"/>
      <c r="F3" s="16" t="s">
        <v>53</v>
      </c>
      <c r="G3" s="16" t="s">
        <v>81</v>
      </c>
      <c r="H3" s="16" t="s">
        <v>58</v>
      </c>
      <c r="I3" s="16" t="s">
        <v>274</v>
      </c>
      <c r="J3" s="16" t="s">
        <v>66</v>
      </c>
      <c r="K3" s="16" t="s">
        <v>70</v>
      </c>
      <c r="L3" s="16" t="s">
        <v>70</v>
      </c>
    </row>
    <row r="4" spans="2:12" ht="14.45" customHeight="1" x14ac:dyDescent="0.55000000000000004">
      <c r="B4" s="20"/>
      <c r="C4" s="5"/>
      <c r="F4" s="16" t="s">
        <v>54</v>
      </c>
      <c r="G4" s="16" t="s">
        <v>82</v>
      </c>
      <c r="H4" s="16" t="s">
        <v>59</v>
      </c>
      <c r="I4" s="16" t="s">
        <v>62</v>
      </c>
      <c r="J4" s="16" t="s">
        <v>67</v>
      </c>
      <c r="K4" s="16" t="s">
        <v>71</v>
      </c>
      <c r="L4" s="16" t="s">
        <v>71</v>
      </c>
    </row>
    <row r="5" spans="2:12" ht="24" x14ac:dyDescent="0.55000000000000004">
      <c r="B5" s="20" t="s">
        <v>51</v>
      </c>
      <c r="C5" s="2"/>
      <c r="F5" s="16" t="s">
        <v>55</v>
      </c>
      <c r="G5" s="16" t="s">
        <v>83</v>
      </c>
      <c r="H5" s="16" t="s">
        <v>60</v>
      </c>
      <c r="I5" s="16" t="s">
        <v>63</v>
      </c>
      <c r="J5" s="16" t="s">
        <v>68</v>
      </c>
      <c r="K5" s="16" t="s">
        <v>72</v>
      </c>
      <c r="L5" s="16" t="s">
        <v>79</v>
      </c>
    </row>
    <row r="6" spans="2:12" ht="12" customHeight="1" x14ac:dyDescent="0.55000000000000004">
      <c r="B6" s="20"/>
      <c r="C6" s="5"/>
      <c r="F6" s="16" t="s">
        <v>56</v>
      </c>
      <c r="G6" s="16" t="s">
        <v>84</v>
      </c>
      <c r="H6" s="16" t="s">
        <v>61</v>
      </c>
      <c r="I6" s="16" t="s">
        <v>64</v>
      </c>
      <c r="J6" s="16" t="s">
        <v>69</v>
      </c>
      <c r="K6" s="16" t="s">
        <v>73</v>
      </c>
      <c r="L6" s="16" t="s">
        <v>72</v>
      </c>
    </row>
    <row r="7" spans="2:12" ht="24" x14ac:dyDescent="0.55000000000000004">
      <c r="B7" s="20" t="s">
        <v>4</v>
      </c>
      <c r="C7" s="2" t="s">
        <v>274</v>
      </c>
      <c r="F7" s="16" t="s">
        <v>57</v>
      </c>
      <c r="G7" s="16" t="s">
        <v>85</v>
      </c>
      <c r="I7" s="16" t="s">
        <v>65</v>
      </c>
      <c r="K7" s="16" t="s">
        <v>74</v>
      </c>
      <c r="L7" s="16" t="s">
        <v>80</v>
      </c>
    </row>
    <row r="8" spans="2:12" ht="15.6" customHeight="1" x14ac:dyDescent="0.55000000000000004">
      <c r="B8" s="20"/>
      <c r="C8" s="3"/>
      <c r="K8" s="16" t="s">
        <v>75</v>
      </c>
      <c r="L8" s="16" t="s">
        <v>73</v>
      </c>
    </row>
    <row r="9" spans="2:12" ht="24" x14ac:dyDescent="0.55000000000000004">
      <c r="B9" s="20" t="s">
        <v>269</v>
      </c>
      <c r="C9" s="2"/>
      <c r="K9" s="16" t="s">
        <v>76</v>
      </c>
      <c r="L9" s="16" t="s">
        <v>74</v>
      </c>
    </row>
    <row r="10" spans="2:12" ht="11.45" customHeight="1" x14ac:dyDescent="0.55000000000000004">
      <c r="B10" s="20"/>
      <c r="C10" s="3"/>
      <c r="K10" s="16" t="s">
        <v>77</v>
      </c>
    </row>
    <row r="11" spans="2:12" ht="24" x14ac:dyDescent="0.55000000000000004">
      <c r="B11" s="20" t="s">
        <v>270</v>
      </c>
      <c r="C11" s="15" t="s">
        <v>54</v>
      </c>
      <c r="K11" s="16" t="s">
        <v>78</v>
      </c>
    </row>
    <row r="12" spans="2:12" ht="13.9" customHeight="1" x14ac:dyDescent="0.55000000000000004">
      <c r="B12" s="20"/>
      <c r="C12" s="3"/>
    </row>
    <row r="13" spans="2:12" ht="24" x14ac:dyDescent="0.55000000000000004">
      <c r="B13" s="20" t="s">
        <v>271</v>
      </c>
      <c r="C13" s="15" t="s">
        <v>274</v>
      </c>
    </row>
    <row r="14" spans="2:12" x14ac:dyDescent="0.2">
      <c r="B14" s="21"/>
    </row>
    <row r="15" spans="2:12" ht="24" x14ac:dyDescent="0.55000000000000004">
      <c r="B15" s="20" t="s">
        <v>86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1</v>
      </c>
    </row>
    <row r="16" spans="2:12" ht="13.15" customHeight="1" x14ac:dyDescent="0.55000000000000004">
      <c r="B16" s="20"/>
    </row>
    <row r="17" spans="2:3" ht="24" x14ac:dyDescent="0.55000000000000004">
      <c r="B17" s="20" t="s">
        <v>87</v>
      </c>
      <c r="C17" s="4">
        <f>IF(C15&lt;&gt;"",C15*3,"")</f>
        <v>3</v>
      </c>
    </row>
    <row r="20" spans="2:3" ht="24" x14ac:dyDescent="0.55000000000000004">
      <c r="B20" s="26" t="s">
        <v>272</v>
      </c>
      <c r="C20" s="26"/>
    </row>
  </sheetData>
  <sheetProtection algorithmName="SHA-512" hashValue="/exop0SsvdU/yY2yQUx6TDaTcuO6jr6gHF2+tjWRjjXu42SFbK+jO7KkH9kp6BqzNhozeSNR7lz8sHNvNhiHzg==" saltValue="TbaMNbH2aW+EeCs8PIau9g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D34"/>
  <sheetViews>
    <sheetView topLeftCell="A22" workbookViewId="0">
      <selection activeCell="H7" sqref="H7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3" t="s">
        <v>0</v>
      </c>
      <c r="B2" s="54" t="s">
        <v>247</v>
      </c>
      <c r="C2" s="27" t="s">
        <v>2</v>
      </c>
      <c r="D2" s="27"/>
    </row>
    <row r="3" spans="1:4" ht="48" x14ac:dyDescent="0.55000000000000004">
      <c r="A3" s="12"/>
      <c r="B3" s="56" t="s">
        <v>286</v>
      </c>
      <c r="C3" s="23" t="s">
        <v>3</v>
      </c>
      <c r="D3" s="23" t="s">
        <v>35</v>
      </c>
    </row>
    <row r="4" spans="1:4" x14ac:dyDescent="0.55000000000000004">
      <c r="A4" s="23" t="s">
        <v>4</v>
      </c>
      <c r="B4" s="23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248</v>
      </c>
      <c r="C6" s="7">
        <v>1</v>
      </c>
      <c r="D6" s="7">
        <v>1</v>
      </c>
    </row>
    <row r="7" spans="1:4" ht="48" x14ac:dyDescent="0.55000000000000004">
      <c r="A7" s="28"/>
      <c r="B7" s="12" t="s">
        <v>249</v>
      </c>
      <c r="C7" s="7">
        <v>1</v>
      </c>
      <c r="D7" s="7"/>
    </row>
    <row r="8" spans="1:4" x14ac:dyDescent="0.55000000000000004">
      <c r="A8" s="28"/>
      <c r="B8" s="12" t="s">
        <v>250</v>
      </c>
      <c r="C8" s="7">
        <v>1</v>
      </c>
      <c r="D8" s="7"/>
    </row>
    <row r="9" spans="1:4" ht="48" x14ac:dyDescent="0.55000000000000004">
      <c r="A9" s="28"/>
      <c r="B9" s="12" t="s">
        <v>251</v>
      </c>
      <c r="C9" s="7">
        <v>1</v>
      </c>
      <c r="D9" s="7"/>
    </row>
    <row r="10" spans="1:4" x14ac:dyDescent="0.55000000000000004">
      <c r="A10" s="31"/>
      <c r="B10" s="12" t="s">
        <v>252</v>
      </c>
      <c r="C10" s="7">
        <v>1</v>
      </c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ht="48" x14ac:dyDescent="0.55000000000000004">
      <c r="A12" s="28"/>
      <c r="B12" s="12" t="s">
        <v>253</v>
      </c>
      <c r="C12" s="7"/>
      <c r="D12" s="7"/>
    </row>
    <row r="13" spans="1:4" ht="48" x14ac:dyDescent="0.55000000000000004">
      <c r="A13" s="28"/>
      <c r="B13" s="12" t="s">
        <v>254</v>
      </c>
      <c r="C13" s="7"/>
      <c r="D13" s="7"/>
    </row>
    <row r="14" spans="1:4" ht="48" x14ac:dyDescent="0.55000000000000004">
      <c r="A14" s="28"/>
      <c r="B14" s="12" t="s">
        <v>255</v>
      </c>
      <c r="C14" s="7"/>
      <c r="D14" s="7"/>
    </row>
    <row r="15" spans="1:4" ht="48" x14ac:dyDescent="0.55000000000000004">
      <c r="A15" s="31"/>
      <c r="B15" s="12" t="s">
        <v>256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257</v>
      </c>
      <c r="C17" s="7"/>
      <c r="D17" s="6"/>
    </row>
    <row r="18" spans="1:4" x14ac:dyDescent="0.55000000000000004">
      <c r="A18" s="28"/>
      <c r="B18" s="12" t="s">
        <v>258</v>
      </c>
      <c r="C18" s="6"/>
      <c r="D18" s="6"/>
    </row>
    <row r="19" spans="1:4" x14ac:dyDescent="0.55000000000000004">
      <c r="A19" s="28"/>
      <c r="B19" s="12" t="s">
        <v>259</v>
      </c>
      <c r="C19" s="7"/>
      <c r="D19" s="7"/>
    </row>
    <row r="20" spans="1:4" x14ac:dyDescent="0.55000000000000004">
      <c r="A20" s="28"/>
      <c r="B20" s="12" t="s">
        <v>260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x14ac:dyDescent="0.55000000000000004">
      <c r="A22" s="27"/>
      <c r="B22" s="12" t="s">
        <v>261</v>
      </c>
      <c r="C22" s="7">
        <v>1</v>
      </c>
      <c r="D22" s="7"/>
    </row>
    <row r="23" spans="1:4" ht="48" x14ac:dyDescent="0.55000000000000004">
      <c r="A23" s="27"/>
      <c r="B23" s="12" t="s">
        <v>262</v>
      </c>
      <c r="C23" s="7">
        <v>1</v>
      </c>
      <c r="D23" s="7"/>
    </row>
    <row r="24" spans="1:4" x14ac:dyDescent="0.55000000000000004">
      <c r="A24" s="27"/>
      <c r="B24" s="12" t="s">
        <v>263</v>
      </c>
      <c r="C24" s="7">
        <v>1</v>
      </c>
      <c r="D24" s="7"/>
    </row>
    <row r="25" spans="1:4" ht="48" x14ac:dyDescent="0.55000000000000004">
      <c r="A25" s="27"/>
      <c r="B25" s="12" t="s">
        <v>264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265</v>
      </c>
      <c r="C27" s="7"/>
      <c r="D27" s="7"/>
    </row>
    <row r="28" spans="1:4" x14ac:dyDescent="0.55000000000000004">
      <c r="A28" s="28"/>
      <c r="B28" s="12" t="s">
        <v>266</v>
      </c>
      <c r="C28" s="7"/>
      <c r="D28" s="7"/>
    </row>
    <row r="29" spans="1:4" x14ac:dyDescent="0.55000000000000004">
      <c r="A29" s="28"/>
      <c r="B29" s="12" t="s">
        <v>267</v>
      </c>
      <c r="C29" s="7"/>
      <c r="D29" s="7"/>
    </row>
    <row r="30" spans="1:4" x14ac:dyDescent="0.55000000000000004">
      <c r="A30" s="28"/>
      <c r="B30" s="13" t="s">
        <v>268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8</v>
      </c>
      <c r="D31" s="9">
        <f>COUNTA(D6:D30)</f>
        <v>1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2.67</v>
      </c>
      <c r="D32" s="10">
        <f>IF(ข้อมูลพื้นฐาน!$C$17&lt;&gt;"",D31/ข้อมูลพื้นฐาน!$C$17,0)</f>
        <v>0.33</v>
      </c>
    </row>
    <row r="33" spans="1:4" ht="24" customHeight="1" x14ac:dyDescent="0.55000000000000004">
      <c r="A33" s="40" t="s">
        <v>34</v>
      </c>
      <c r="B33" s="40"/>
      <c r="C33" s="24">
        <f>C32</f>
        <v>2.67</v>
      </c>
      <c r="D33" s="41">
        <f>D32</f>
        <v>0.33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ศิลปะการสื่อสารจูงใจ" xr:uid="{98E94A4C-C82D-4CC5-8E78-609C2E83D934}"/>
  </hyperlinks>
  <pageMargins left="0.25" right="0.25" top="0.75" bottom="0.75" header="0.3" footer="0.3"/>
  <pageSetup orientation="portrait" horizontalDpi="1200" verticalDpi="12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H30"/>
  <sheetViews>
    <sheetView tabSelected="1" zoomScaleNormal="100" workbookViewId="0">
      <selection activeCell="N13" sqref="N13"/>
    </sheetView>
  </sheetViews>
  <sheetFormatPr defaultColWidth="8.875" defaultRowHeight="24" x14ac:dyDescent="0.55000000000000004"/>
  <cols>
    <col min="1" max="1" width="3.75" style="3" customWidth="1"/>
    <col min="2" max="2" width="13.125" style="3" customWidth="1"/>
    <col min="3" max="3" width="2.5" style="3" customWidth="1"/>
    <col min="4" max="4" width="44.625" style="3" customWidth="1"/>
    <col min="5" max="5" width="17.25" style="3" customWidth="1"/>
    <col min="6" max="6" width="4.25" style="43" hidden="1" customWidth="1"/>
    <col min="7" max="7" width="22" style="3" customWidth="1"/>
    <col min="8" max="8" width="4.25" style="43" hidden="1" customWidth="1"/>
    <col min="9" max="16384" width="8.875" style="3"/>
  </cols>
  <sheetData>
    <row r="1" spans="2:8" ht="9.6" customHeight="1" x14ac:dyDescent="0.55000000000000004"/>
    <row r="2" spans="2:8" x14ac:dyDescent="0.55000000000000004">
      <c r="B2" s="36" t="s">
        <v>273</v>
      </c>
      <c r="C2" s="36"/>
      <c r="D2" s="36"/>
      <c r="E2" s="36"/>
    </row>
    <row r="3" spans="2:8" ht="10.15" customHeight="1" x14ac:dyDescent="0.55000000000000004">
      <c r="B3" s="17"/>
      <c r="C3" s="17"/>
      <c r="D3" s="17"/>
      <c r="E3" s="17"/>
    </row>
    <row r="4" spans="2:8" x14ac:dyDescent="0.55000000000000004">
      <c r="B4" s="18" t="s">
        <v>50</v>
      </c>
      <c r="C4" s="17"/>
      <c r="D4" s="37" t="str">
        <f>IF(ข้อมูลพื้นฐาน!C3&lt;&gt;"",ข้อมูลพื้นฐาน!C3,"")</f>
        <v/>
      </c>
      <c r="E4" s="37"/>
    </row>
    <row r="5" spans="2:8" x14ac:dyDescent="0.55000000000000004">
      <c r="B5" s="18" t="s">
        <v>51</v>
      </c>
      <c r="C5" s="17"/>
      <c r="D5" s="37" t="str">
        <f>IF(ข้อมูลพื้นฐาน!C5&lt;&gt;"",ข้อมูลพื้นฐาน!C5,"")</f>
        <v/>
      </c>
      <c r="E5" s="37"/>
    </row>
    <row r="6" spans="2:8" x14ac:dyDescent="0.55000000000000004">
      <c r="B6" s="18" t="s">
        <v>4</v>
      </c>
      <c r="C6" s="17"/>
      <c r="D6" s="37" t="str">
        <f>IF(ข้อมูลพื้นฐาน!C7&lt;&gt;"",ข้อมูลพื้นฐาน!C7,"")</f>
        <v>ปฏิบัติการ/พนักงานส่วนงาน</v>
      </c>
      <c r="E6" s="37"/>
    </row>
    <row r="7" spans="2:8" x14ac:dyDescent="0.55000000000000004">
      <c r="B7" s="18" t="s">
        <v>269</v>
      </c>
      <c r="C7" s="17"/>
      <c r="D7" s="37" t="str">
        <f>IF(ข้อมูลพื้นฐาน!C9&lt;&gt;"",ข้อมูลพื้นฐาน!C9,"")</f>
        <v/>
      </c>
      <c r="E7" s="37"/>
    </row>
    <row r="8" spans="2:8" x14ac:dyDescent="0.55000000000000004">
      <c r="B8" s="18" t="s">
        <v>52</v>
      </c>
      <c r="C8" s="17"/>
      <c r="D8" s="37" t="str">
        <f>IF(ข้อมูลพื้นฐาน!C11&lt;&gt;"",ข้อมูลพื้นฐาน!C11,"")</f>
        <v>บุคลากรประเภทสนับสนุน ตำแหน่งวิชาชีพเฉพาะ/เชี่ยวชาญเฉพาะ</v>
      </c>
      <c r="E8" s="37"/>
    </row>
    <row r="9" spans="2:8" x14ac:dyDescent="0.55000000000000004">
      <c r="B9" s="17"/>
      <c r="C9" s="17"/>
      <c r="D9" s="17"/>
      <c r="E9" s="17"/>
    </row>
    <row r="10" spans="2:8" x14ac:dyDescent="0.55000000000000004">
      <c r="B10" s="44" t="s">
        <v>36</v>
      </c>
      <c r="C10" s="44"/>
      <c r="D10" s="44"/>
      <c r="E10" s="45" t="s">
        <v>37</v>
      </c>
      <c r="F10" s="45"/>
      <c r="G10" s="45"/>
      <c r="H10" s="45"/>
    </row>
    <row r="11" spans="2:8" x14ac:dyDescent="0.55000000000000004">
      <c r="B11" s="44"/>
      <c r="C11" s="44"/>
      <c r="D11" s="44"/>
      <c r="E11" s="50" t="s">
        <v>276</v>
      </c>
      <c r="F11" s="51"/>
      <c r="G11" s="52" t="s">
        <v>277</v>
      </c>
      <c r="H11" s="53"/>
    </row>
    <row r="12" spans="2:8" x14ac:dyDescent="0.55000000000000004">
      <c r="B12" s="35" t="s">
        <v>38</v>
      </c>
      <c r="C12" s="35"/>
      <c r="D12" s="35"/>
      <c r="E12" s="35"/>
      <c r="F12" s="35"/>
      <c r="G12" s="35"/>
      <c r="H12" s="35"/>
    </row>
    <row r="13" spans="2:8" x14ac:dyDescent="0.55000000000000004">
      <c r="B13" s="34" t="s">
        <v>88</v>
      </c>
      <c r="C13" s="34"/>
      <c r="D13" s="34"/>
      <c r="E13" s="19" t="str">
        <f>IF(การมุ่งผลสัมฤทธิ์!$C$33&lt;&gt;0,IF(การมุ่งผลสัมฤทธิ์!$C$33&gt;=1,"1",การมุ่งผลสัมฤทธิ์!$C$33),"")</f>
        <v>1</v>
      </c>
      <c r="F13" s="47" t="str">
        <f>IF(E13&lt;&gt;"",E13,0)</f>
        <v>1</v>
      </c>
      <c r="G13" s="19" t="str">
        <f>IF(การมุ่งผลสัมฤทธิ์!$D$33&lt;&gt;0,IF(การมุ่งผลสัมฤทธิ์!$D$33&gt;=1,"1",การมุ่งผลสัมฤทธิ์!$D$33),"")</f>
        <v>1</v>
      </c>
      <c r="H13" s="47" t="str">
        <f>IF(G13&lt;&gt;"",G13,0)</f>
        <v>1</v>
      </c>
    </row>
    <row r="14" spans="2:8" x14ac:dyDescent="0.55000000000000004">
      <c r="B14" s="34" t="s">
        <v>89</v>
      </c>
      <c r="C14" s="34"/>
      <c r="D14" s="34"/>
      <c r="E14" s="19" t="str">
        <f>IF(บริการที่ดี!$C$33&lt;&gt;0,IF(บริการที่ดี!$C$33&gt;=1,"1",บริการที่ดี!$C$33),"")</f>
        <v>1</v>
      </c>
      <c r="F14" s="47" t="str">
        <f t="shared" ref="F14:H26" si="0">IF(E14&lt;&gt;"",E14,0)</f>
        <v>1</v>
      </c>
      <c r="G14" s="19">
        <f>IF(บริการที่ดี!$D$33&lt;&gt;0,IF(บริการที่ดี!$D$33&gt;=1,"1",บริการที่ดี!$D$33),"")</f>
        <v>0.67</v>
      </c>
      <c r="H14" s="47">
        <f t="shared" si="0"/>
        <v>0.67</v>
      </c>
    </row>
    <row r="15" spans="2:8" x14ac:dyDescent="0.55000000000000004">
      <c r="B15" s="34" t="s">
        <v>90</v>
      </c>
      <c r="C15" s="34"/>
      <c r="D15" s="34"/>
      <c r="E15" s="19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>1</v>
      </c>
      <c r="F15" s="47" t="str">
        <f t="shared" si="0"/>
        <v>1</v>
      </c>
      <c r="G15" s="19">
        <f>IF(การสั่งสมความเชี่ยวชาญ!$D$33&lt;&gt;0,IF(การสั่งสมความเชี่ยวชาญ!$D$33&gt;=1,"1",การสั่งสมความเชี่ยวชาญ!$D$33),"")</f>
        <v>0.67</v>
      </c>
      <c r="H15" s="47">
        <f t="shared" si="0"/>
        <v>0.67</v>
      </c>
    </row>
    <row r="16" spans="2:8" x14ac:dyDescent="0.55000000000000004">
      <c r="B16" s="34" t="s">
        <v>91</v>
      </c>
      <c r="C16" s="34"/>
      <c r="D16" s="34"/>
      <c r="E16" s="19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>1</v>
      </c>
      <c r="F16" s="47" t="str">
        <f t="shared" si="0"/>
        <v>1</v>
      </c>
      <c r="G16" s="19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>1</v>
      </c>
      <c r="H16" s="47" t="str">
        <f t="shared" si="0"/>
        <v>1</v>
      </c>
    </row>
    <row r="17" spans="2:8" x14ac:dyDescent="0.55000000000000004">
      <c r="B17" s="34" t="s">
        <v>92</v>
      </c>
      <c r="C17" s="34"/>
      <c r="D17" s="34"/>
      <c r="E17" s="19" t="str">
        <f>IF(การทำงานเป็นทีม!$C$33&lt;&gt;0,IF(การทำงานเป็นทีม!$C$33&gt;=1,"1",การทำงานเป็นทีม!$C$33),"")</f>
        <v>1</v>
      </c>
      <c r="F17" s="47" t="str">
        <f t="shared" si="0"/>
        <v>1</v>
      </c>
      <c r="G17" s="19" t="str">
        <f>IF(การทำงานเป็นทีม!$D$33&lt;&gt;0,IF(การทำงานเป็นทีม!$D$33&gt;=1,"1",การทำงานเป็นทีม!$D$33),"")</f>
        <v>1</v>
      </c>
      <c r="H17" s="47" t="str">
        <f t="shared" si="0"/>
        <v>1</v>
      </c>
    </row>
    <row r="18" spans="2:8" x14ac:dyDescent="0.55000000000000004">
      <c r="B18" s="35" t="s">
        <v>39</v>
      </c>
      <c r="C18" s="35"/>
      <c r="D18" s="35"/>
      <c r="E18" s="35"/>
      <c r="F18" s="35"/>
      <c r="G18" s="35"/>
      <c r="H18" s="35"/>
    </row>
    <row r="19" spans="2:8" x14ac:dyDescent="0.55000000000000004">
      <c r="B19" s="34" t="s">
        <v>43</v>
      </c>
      <c r="C19" s="34"/>
      <c r="D19" s="34"/>
      <c r="E19" s="19" t="str">
        <f>IF(การคิดวิเคราะห์!$C$33&lt;&gt;0,IF(การคิดวิเคราะห์!$C$33&gt;=1,"1",การคิดวิเคราะห์!$C$33),"")</f>
        <v>1</v>
      </c>
      <c r="F19" s="47" t="str">
        <f t="shared" si="0"/>
        <v>1</v>
      </c>
      <c r="G19" s="19" t="str">
        <f>IF(การคิดวิเคราะห์!$D$33&lt;&gt;0,IF(การคิดวิเคราะห์!$D$33&gt;=1,"1",การคิดวิเคราะห์!$D$33),"")</f>
        <v>1</v>
      </c>
      <c r="H19" s="47" t="str">
        <f t="shared" si="0"/>
        <v>1</v>
      </c>
    </row>
    <row r="20" spans="2:8" x14ac:dyDescent="0.55000000000000004">
      <c r="B20" s="34" t="s">
        <v>44</v>
      </c>
      <c r="C20" s="34"/>
      <c r="D20" s="34"/>
      <c r="E20" s="19">
        <f>IF(การดำเนินการเชิงรุก!$C$33&lt;&gt;0,IF(การดำเนินการเชิงรุก!$C$33&gt;=1,"1",การดำเนินการเชิงรุก!$C$33),"")</f>
        <v>0.67</v>
      </c>
      <c r="F20" s="47">
        <f t="shared" si="0"/>
        <v>0.67</v>
      </c>
      <c r="G20" s="19" t="str">
        <f>IF(การดำเนินการเชิงรุก!$D$33&lt;&gt;0,IF(การดำเนินการเชิงรุก!$D$33&gt;=1,"1",การดำเนินการเชิงรุก!$D$33),"")</f>
        <v>1</v>
      </c>
      <c r="H20" s="47" t="str">
        <f t="shared" si="0"/>
        <v>1</v>
      </c>
    </row>
    <row r="21" spans="2:8" x14ac:dyDescent="0.55000000000000004">
      <c r="B21" s="34" t="s">
        <v>45</v>
      </c>
      <c r="C21" s="34"/>
      <c r="D21" s="34"/>
      <c r="E21" s="19" t="str">
        <f>IF(การตรวจสอบความถูกต้อง!$C$33&lt;&gt;0,IF(การตรวจสอบความถูกต้อง!$C$33&gt;=1,"1",การตรวจสอบความถูกต้อง!$C$33),"")</f>
        <v>1</v>
      </c>
      <c r="F21" s="47" t="str">
        <f t="shared" si="0"/>
        <v>1</v>
      </c>
      <c r="G21" s="19" t="str">
        <f>IF(การตรวจสอบความถูกต้อง!$D$33&lt;&gt;0,IF(การตรวจสอบความถูกต้อง!$D$33&gt;=1,"1",การตรวจสอบความถูกต้อง!$D$33),"")</f>
        <v>1</v>
      </c>
      <c r="H21" s="47" t="str">
        <f t="shared" si="0"/>
        <v>1</v>
      </c>
    </row>
    <row r="22" spans="2:8" x14ac:dyDescent="0.55000000000000004">
      <c r="B22" s="34" t="s">
        <v>46</v>
      </c>
      <c r="C22" s="34"/>
      <c r="D22" s="34"/>
      <c r="E22" s="19" t="str">
        <f>IF(ศิลปะการสื่อสารจูงใจ!$C$33&lt;&gt;0,IF(ศิลปะการสื่อสารจูงใจ!$C$33&gt;=1,"1",ศิลปะการสื่อสารจูงใจ!$C$33),"")</f>
        <v>1</v>
      </c>
      <c r="F22" s="47" t="str">
        <f t="shared" si="0"/>
        <v>1</v>
      </c>
      <c r="G22" s="19">
        <f>IF(ศิลปะการสื่อสารจูงใจ!$D$33&lt;&gt;0,IF(ศิลปะการสื่อสารจูงใจ!$D$33&gt;=1,"1",ศิลปะการสื่อสารจูงใจ!$D$33),"")</f>
        <v>0.33</v>
      </c>
      <c r="H22" s="47">
        <f t="shared" si="0"/>
        <v>0.33</v>
      </c>
    </row>
    <row r="23" spans="2:8" x14ac:dyDescent="0.55000000000000004">
      <c r="B23" s="39" t="s">
        <v>40</v>
      </c>
      <c r="C23" s="39"/>
      <c r="D23" s="39"/>
      <c r="E23" s="39"/>
      <c r="F23" s="39"/>
      <c r="G23" s="39"/>
      <c r="H23" s="39"/>
    </row>
    <row r="24" spans="2:8" x14ac:dyDescent="0.55000000000000004">
      <c r="B24" s="38" t="s">
        <v>47</v>
      </c>
      <c r="C24" s="38"/>
      <c r="D24" s="38"/>
      <c r="E24" s="22"/>
      <c r="F24" s="47">
        <f t="shared" si="0"/>
        <v>0</v>
      </c>
      <c r="G24" s="22"/>
      <c r="H24" s="47">
        <f t="shared" si="0"/>
        <v>0</v>
      </c>
    </row>
    <row r="25" spans="2:8" x14ac:dyDescent="0.55000000000000004">
      <c r="B25" s="38" t="s">
        <v>48</v>
      </c>
      <c r="C25" s="38"/>
      <c r="D25" s="38"/>
      <c r="E25" s="22"/>
      <c r="F25" s="47">
        <f t="shared" si="0"/>
        <v>0</v>
      </c>
      <c r="G25" s="22"/>
      <c r="H25" s="47">
        <f t="shared" si="0"/>
        <v>0</v>
      </c>
    </row>
    <row r="26" spans="2:8" x14ac:dyDescent="0.55000000000000004">
      <c r="B26" s="38" t="s">
        <v>49</v>
      </c>
      <c r="C26" s="38"/>
      <c r="D26" s="38"/>
      <c r="E26" s="22"/>
      <c r="F26" s="47">
        <f t="shared" si="0"/>
        <v>0</v>
      </c>
      <c r="G26" s="22"/>
      <c r="H26" s="47">
        <f t="shared" si="0"/>
        <v>0</v>
      </c>
    </row>
    <row r="27" spans="2:8" x14ac:dyDescent="0.55000000000000004">
      <c r="B27" s="35" t="s">
        <v>41</v>
      </c>
      <c r="C27" s="35"/>
      <c r="D27" s="35"/>
      <c r="E27" s="10">
        <f>F13+F14+F15+F16+F17+F19+F20+F21+F22+F24+F25+F26</f>
        <v>8.67</v>
      </c>
      <c r="F27" s="48"/>
      <c r="G27" s="10">
        <f>H13+H14+H15+H16+H17+H19+H20+H21+H22+H24+H25+H26</f>
        <v>7.67</v>
      </c>
      <c r="H27" s="48"/>
    </row>
    <row r="28" spans="2:8" x14ac:dyDescent="0.55000000000000004">
      <c r="B28" s="35" t="s">
        <v>42</v>
      </c>
      <c r="C28" s="35"/>
      <c r="D28" s="35"/>
      <c r="E28" s="10">
        <f>(E27/(14-COUNTBLANK(E13:E26)))*10</f>
        <v>9.6300000000000008</v>
      </c>
      <c r="F28" s="48"/>
      <c r="G28" s="10">
        <f>(G27/(14-COUNTBLANK(G13:G26)))*10</f>
        <v>8.52</v>
      </c>
      <c r="H28" s="48"/>
    </row>
    <row r="29" spans="2:8" x14ac:dyDescent="0.55000000000000004">
      <c r="B29" s="33" t="s">
        <v>275</v>
      </c>
      <c r="C29" s="33"/>
      <c r="D29" s="33"/>
      <c r="E29" s="49">
        <f>E28/2</f>
        <v>4.82</v>
      </c>
      <c r="F29" s="48"/>
      <c r="G29" s="25">
        <f>G28/2</f>
        <v>4.26</v>
      </c>
      <c r="H29" s="48"/>
    </row>
    <row r="30" spans="2:8" x14ac:dyDescent="0.55000000000000004">
      <c r="E30" s="9" t="s">
        <v>276</v>
      </c>
      <c r="F30" s="48"/>
      <c r="G30" s="46" t="s">
        <v>277</v>
      </c>
      <c r="H30" s="48"/>
    </row>
  </sheetData>
  <mergeCells count="28">
    <mergeCell ref="B18:H18"/>
    <mergeCell ref="B23:H23"/>
    <mergeCell ref="E11:F11"/>
    <mergeCell ref="G11:H11"/>
    <mergeCell ref="D4:E4"/>
    <mergeCell ref="B13:D13"/>
    <mergeCell ref="B10:D11"/>
    <mergeCell ref="E10:H10"/>
    <mergeCell ref="B12:H12"/>
    <mergeCell ref="B2:E2"/>
    <mergeCell ref="D5:E5"/>
    <mergeCell ref="D6:E6"/>
    <mergeCell ref="D7:E7"/>
    <mergeCell ref="D8:E8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1" spans="1:4" x14ac:dyDescent="0.55000000000000004">
      <c r="B1" s="3"/>
    </row>
    <row r="2" spans="1:4" x14ac:dyDescent="0.55000000000000004">
      <c r="A2" s="11" t="s">
        <v>0</v>
      </c>
      <c r="B2" s="54" t="s">
        <v>1</v>
      </c>
      <c r="C2" s="27" t="s">
        <v>2</v>
      </c>
      <c r="D2" s="27"/>
    </row>
    <row r="3" spans="1:4" ht="99" customHeight="1" x14ac:dyDescent="0.55000000000000004">
      <c r="A3" s="12"/>
      <c r="B3" s="55" t="s">
        <v>278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7</v>
      </c>
      <c r="C6" s="7">
        <v>1</v>
      </c>
      <c r="D6" s="7">
        <v>1</v>
      </c>
    </row>
    <row r="7" spans="1:4" x14ac:dyDescent="0.55000000000000004">
      <c r="A7" s="28"/>
      <c r="B7" s="12" t="s">
        <v>8</v>
      </c>
      <c r="C7" s="7">
        <v>1</v>
      </c>
      <c r="D7" s="7">
        <v>1</v>
      </c>
    </row>
    <row r="8" spans="1:4" x14ac:dyDescent="0.55000000000000004">
      <c r="A8" s="28"/>
      <c r="B8" s="12" t="s">
        <v>9</v>
      </c>
      <c r="C8" s="7">
        <v>1</v>
      </c>
      <c r="D8" s="7"/>
    </row>
    <row r="9" spans="1:4" x14ac:dyDescent="0.55000000000000004">
      <c r="A9" s="28"/>
      <c r="B9" s="12" t="s">
        <v>10</v>
      </c>
      <c r="C9" s="7">
        <v>1</v>
      </c>
      <c r="D9" s="7"/>
    </row>
    <row r="10" spans="1:4" ht="48" x14ac:dyDescent="0.55000000000000004">
      <c r="A10" s="31"/>
      <c r="B10" s="12" t="s">
        <v>11</v>
      </c>
      <c r="C10" s="7">
        <v>1</v>
      </c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28"/>
      <c r="B12" s="12" t="s">
        <v>13</v>
      </c>
      <c r="C12" s="7"/>
      <c r="D12" s="7"/>
    </row>
    <row r="13" spans="1:4" x14ac:dyDescent="0.55000000000000004">
      <c r="A13" s="28"/>
      <c r="B13" s="12" t="s">
        <v>14</v>
      </c>
      <c r="C13" s="7"/>
      <c r="D13" s="7"/>
    </row>
    <row r="14" spans="1:4" x14ac:dyDescent="0.55000000000000004">
      <c r="A14" s="28"/>
      <c r="B14" s="12" t="s">
        <v>15</v>
      </c>
      <c r="C14" s="7"/>
      <c r="D14" s="7"/>
    </row>
    <row r="15" spans="1:4" ht="48" x14ac:dyDescent="0.55000000000000004">
      <c r="A15" s="31"/>
      <c r="B15" s="12" t="s">
        <v>16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18</v>
      </c>
      <c r="C17" s="7"/>
      <c r="D17" s="6"/>
    </row>
    <row r="18" spans="1:4" x14ac:dyDescent="0.55000000000000004">
      <c r="A18" s="28"/>
      <c r="B18" s="12" t="s">
        <v>19</v>
      </c>
      <c r="C18" s="6"/>
      <c r="D18" s="6"/>
    </row>
    <row r="19" spans="1:4" x14ac:dyDescent="0.55000000000000004">
      <c r="A19" s="28"/>
      <c r="B19" s="12" t="s">
        <v>20</v>
      </c>
      <c r="C19" s="7"/>
      <c r="D19" s="7"/>
    </row>
    <row r="20" spans="1:4" ht="48" x14ac:dyDescent="0.55000000000000004">
      <c r="A20" s="28"/>
      <c r="B20" s="12" t="s">
        <v>21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ht="48" x14ac:dyDescent="0.55000000000000004">
      <c r="A22" s="27"/>
      <c r="B22" s="12" t="s">
        <v>23</v>
      </c>
      <c r="C22" s="7"/>
      <c r="D22" s="7"/>
    </row>
    <row r="23" spans="1:4" ht="48" x14ac:dyDescent="0.55000000000000004">
      <c r="A23" s="27"/>
      <c r="B23" s="12" t="s">
        <v>24</v>
      </c>
      <c r="C23" s="7"/>
      <c r="D23" s="7"/>
    </row>
    <row r="24" spans="1:4" ht="48" x14ac:dyDescent="0.55000000000000004">
      <c r="A24" s="27"/>
      <c r="B24" s="12" t="s">
        <v>25</v>
      </c>
      <c r="C24" s="7"/>
      <c r="D24" s="7"/>
    </row>
    <row r="25" spans="1:4" ht="48" x14ac:dyDescent="0.55000000000000004">
      <c r="A25" s="27"/>
      <c r="B25" s="12" t="s">
        <v>26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28</v>
      </c>
      <c r="C27" s="7"/>
      <c r="D27" s="7"/>
    </row>
    <row r="28" spans="1:4" x14ac:dyDescent="0.55000000000000004">
      <c r="A28" s="28"/>
      <c r="B28" s="12" t="s">
        <v>29</v>
      </c>
      <c r="C28" s="7"/>
      <c r="D28" s="7">
        <v>1</v>
      </c>
    </row>
    <row r="29" spans="1:4" ht="48" x14ac:dyDescent="0.55000000000000004">
      <c r="A29" s="28"/>
      <c r="B29" s="12" t="s">
        <v>30</v>
      </c>
      <c r="C29" s="7"/>
      <c r="D29" s="7">
        <v>1</v>
      </c>
    </row>
    <row r="30" spans="1:4" ht="48" x14ac:dyDescent="0.55000000000000004">
      <c r="A30" s="28"/>
      <c r="B30" s="13" t="s">
        <v>31</v>
      </c>
      <c r="C30" s="7"/>
      <c r="D30" s="7">
        <v>1</v>
      </c>
    </row>
    <row r="31" spans="1:4" x14ac:dyDescent="0.55000000000000004">
      <c r="A31" s="27" t="s">
        <v>32</v>
      </c>
      <c r="B31" s="27"/>
      <c r="C31" s="9">
        <f>COUNTA(C6:C30)</f>
        <v>5</v>
      </c>
      <c r="D31" s="9">
        <f>COUNTA(D6:D30)</f>
        <v>5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1.67</v>
      </c>
      <c r="D32" s="10">
        <f>IF(ข้อมูลพื้นฐาน!$C$17&lt;&gt;"",D31/ข้อมูลพื้นฐาน!$C$17,0)</f>
        <v>1.67</v>
      </c>
    </row>
    <row r="33" spans="1:4" ht="24" customHeight="1" x14ac:dyDescent="0.55000000000000004">
      <c r="A33" s="40" t="s">
        <v>34</v>
      </c>
      <c r="B33" s="40"/>
      <c r="C33" s="24">
        <f>C32</f>
        <v>1.67</v>
      </c>
      <c r="D33" s="41">
        <f>D32</f>
        <v>1.67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C2:D2"/>
    <mergeCell ref="B5:D5"/>
    <mergeCell ref="B11:D11"/>
    <mergeCell ref="A5:A10"/>
    <mergeCell ref="A16:A20"/>
    <mergeCell ref="B16:D16"/>
    <mergeCell ref="A11:A15"/>
    <mergeCell ref="A21:A25"/>
    <mergeCell ref="A26:A30"/>
    <mergeCell ref="A33:B33"/>
    <mergeCell ref="A32:B32"/>
    <mergeCell ref="A31:B31"/>
    <mergeCell ref="B21:D21"/>
    <mergeCell ref="B26:D26"/>
  </mergeCells>
  <hyperlinks>
    <hyperlink ref="B2:B3" r:id="rId1" display="การมุ่งผลสัมฤทธิ์" xr:uid="{6B33B99E-35C5-4917-8468-B9E56FD80A55}"/>
  </hyperlinks>
  <pageMargins left="0.25" right="0.25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1" spans="1:4" x14ac:dyDescent="0.55000000000000004">
      <c r="B1" s="3"/>
    </row>
    <row r="2" spans="1:4" x14ac:dyDescent="0.55000000000000004">
      <c r="A2" s="11" t="s">
        <v>0</v>
      </c>
      <c r="B2" s="54" t="s">
        <v>93</v>
      </c>
      <c r="C2" s="27" t="s">
        <v>2</v>
      </c>
      <c r="D2" s="27"/>
    </row>
    <row r="3" spans="1:4" ht="48" x14ac:dyDescent="0.55000000000000004">
      <c r="A3" s="12"/>
      <c r="B3" s="56" t="s">
        <v>279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95</v>
      </c>
      <c r="C6" s="7">
        <v>1</v>
      </c>
      <c r="D6" s="7">
        <v>1</v>
      </c>
    </row>
    <row r="7" spans="1:4" x14ac:dyDescent="0.55000000000000004">
      <c r="A7" s="28"/>
      <c r="B7" s="12" t="s">
        <v>96</v>
      </c>
      <c r="C7" s="7">
        <v>1</v>
      </c>
      <c r="D7" s="7">
        <v>1</v>
      </c>
    </row>
    <row r="8" spans="1:4" ht="48" x14ac:dyDescent="0.55000000000000004">
      <c r="A8" s="28"/>
      <c r="B8" s="12" t="s">
        <v>94</v>
      </c>
      <c r="C8" s="7">
        <v>1</v>
      </c>
      <c r="D8" s="7"/>
    </row>
    <row r="9" spans="1:4" ht="48" x14ac:dyDescent="0.55000000000000004">
      <c r="A9" s="28"/>
      <c r="B9" s="12" t="s">
        <v>97</v>
      </c>
      <c r="C9" s="7">
        <v>1</v>
      </c>
      <c r="D9" s="7"/>
    </row>
    <row r="10" spans="1:4" ht="48" x14ac:dyDescent="0.55000000000000004">
      <c r="A10" s="31"/>
      <c r="B10" s="12" t="s">
        <v>98</v>
      </c>
      <c r="C10" s="7"/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ht="48" x14ac:dyDescent="0.55000000000000004">
      <c r="A12" s="28"/>
      <c r="B12" s="12" t="s">
        <v>99</v>
      </c>
      <c r="C12" s="7"/>
      <c r="D12" s="7"/>
    </row>
    <row r="13" spans="1:4" x14ac:dyDescent="0.55000000000000004">
      <c r="A13" s="28"/>
      <c r="B13" s="12" t="s">
        <v>100</v>
      </c>
      <c r="C13" s="7"/>
      <c r="D13" s="7"/>
    </row>
    <row r="14" spans="1:4" ht="48" x14ac:dyDescent="0.55000000000000004">
      <c r="A14" s="28"/>
      <c r="B14" s="12" t="s">
        <v>101</v>
      </c>
      <c r="C14" s="7"/>
      <c r="D14" s="7"/>
    </row>
    <row r="15" spans="1:4" ht="48" x14ac:dyDescent="0.55000000000000004">
      <c r="A15" s="31"/>
      <c r="B15" s="12" t="s">
        <v>102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ht="48" x14ac:dyDescent="0.55000000000000004">
      <c r="A17" s="28"/>
      <c r="B17" s="12" t="s">
        <v>103</v>
      </c>
      <c r="C17" s="7"/>
      <c r="D17" s="6"/>
    </row>
    <row r="18" spans="1:4" x14ac:dyDescent="0.55000000000000004">
      <c r="A18" s="28"/>
      <c r="B18" s="12" t="s">
        <v>104</v>
      </c>
      <c r="C18" s="6"/>
      <c r="D18" s="6"/>
    </row>
    <row r="19" spans="1:4" ht="48" x14ac:dyDescent="0.55000000000000004">
      <c r="A19" s="28"/>
      <c r="B19" s="12" t="s">
        <v>105</v>
      </c>
      <c r="C19" s="7"/>
      <c r="D19" s="7"/>
    </row>
    <row r="20" spans="1:4" ht="48" x14ac:dyDescent="0.55000000000000004">
      <c r="A20" s="28"/>
      <c r="B20" s="12" t="s">
        <v>106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x14ac:dyDescent="0.55000000000000004">
      <c r="A22" s="27"/>
      <c r="B22" s="12" t="s">
        <v>107</v>
      </c>
      <c r="C22" s="7"/>
      <c r="D22" s="7"/>
    </row>
    <row r="23" spans="1:4" x14ac:dyDescent="0.55000000000000004">
      <c r="A23" s="27"/>
      <c r="B23" s="12" t="s">
        <v>108</v>
      </c>
      <c r="C23" s="7"/>
      <c r="D23" s="7"/>
    </row>
    <row r="24" spans="1:4" x14ac:dyDescent="0.55000000000000004">
      <c r="A24" s="27"/>
      <c r="B24" s="12" t="s">
        <v>109</v>
      </c>
      <c r="C24" s="7"/>
      <c r="D24" s="7"/>
    </row>
    <row r="25" spans="1:4" ht="48" x14ac:dyDescent="0.55000000000000004">
      <c r="A25" s="27"/>
      <c r="B25" s="12" t="s">
        <v>110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111</v>
      </c>
      <c r="C27" s="7"/>
      <c r="D27" s="7"/>
    </row>
    <row r="28" spans="1:4" ht="48" x14ac:dyDescent="0.55000000000000004">
      <c r="A28" s="28"/>
      <c r="B28" s="12" t="s">
        <v>112</v>
      </c>
      <c r="C28" s="7"/>
      <c r="D28" s="7"/>
    </row>
    <row r="29" spans="1:4" x14ac:dyDescent="0.55000000000000004">
      <c r="A29" s="28"/>
      <c r="B29" s="12" t="s">
        <v>113</v>
      </c>
      <c r="C29" s="7"/>
      <c r="D29" s="7"/>
    </row>
    <row r="30" spans="1:4" x14ac:dyDescent="0.55000000000000004">
      <c r="A30" s="28"/>
      <c r="B30" s="13" t="s">
        <v>114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4</v>
      </c>
      <c r="D31" s="9">
        <f>COUNTA(D6:D30)</f>
        <v>2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1.33</v>
      </c>
      <c r="D32" s="10">
        <f>IF(ข้อมูลพื้นฐาน!$C$17&lt;&gt;"",D31/ข้อมูลพื้นฐาน!$C$17,0)</f>
        <v>0.67</v>
      </c>
    </row>
    <row r="33" spans="1:4" ht="24" customHeight="1" x14ac:dyDescent="0.55000000000000004">
      <c r="A33" s="40" t="s">
        <v>34</v>
      </c>
      <c r="B33" s="40"/>
      <c r="C33" s="24">
        <f>C32</f>
        <v>1.33</v>
      </c>
      <c r="D33" s="41">
        <f>D32</f>
        <v>0.67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บริการที่ดี" xr:uid="{02123908-FF4A-44AE-BFE7-12F5F8DF71B8}"/>
  </hyperlinks>
  <pageMargins left="0.25" right="0.25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1" spans="1:4" x14ac:dyDescent="0.55000000000000004">
      <c r="B1" s="3"/>
    </row>
    <row r="2" spans="1:4" x14ac:dyDescent="0.55000000000000004">
      <c r="A2" s="11" t="s">
        <v>0</v>
      </c>
      <c r="B2" s="54" t="s">
        <v>115</v>
      </c>
      <c r="C2" s="27" t="s">
        <v>2</v>
      </c>
      <c r="D2" s="27"/>
    </row>
    <row r="3" spans="1:4" ht="72" x14ac:dyDescent="0.55000000000000004">
      <c r="A3" s="12"/>
      <c r="B3" s="56" t="s">
        <v>280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6"/>
      <c r="D4" s="6"/>
    </row>
    <row r="5" spans="1:4" x14ac:dyDescent="0.55000000000000004">
      <c r="A5" s="30">
        <v>1</v>
      </c>
      <c r="B5" s="29" t="s">
        <v>6</v>
      </c>
      <c r="C5" s="29"/>
      <c r="D5" s="29"/>
    </row>
    <row r="6" spans="1:4" ht="48" x14ac:dyDescent="0.55000000000000004">
      <c r="A6" s="28"/>
      <c r="B6" s="12" t="s">
        <v>116</v>
      </c>
      <c r="C6" s="7"/>
      <c r="D6" s="7">
        <v>1</v>
      </c>
    </row>
    <row r="7" spans="1:4" ht="48" x14ac:dyDescent="0.55000000000000004">
      <c r="A7" s="28"/>
      <c r="B7" s="12" t="s">
        <v>117</v>
      </c>
      <c r="C7" s="7"/>
      <c r="D7" s="7">
        <v>1</v>
      </c>
    </row>
    <row r="8" spans="1:4" ht="48" x14ac:dyDescent="0.55000000000000004">
      <c r="A8" s="28"/>
      <c r="B8" s="12" t="s">
        <v>118</v>
      </c>
      <c r="C8" s="7"/>
      <c r="D8" s="7"/>
    </row>
    <row r="9" spans="1:4" x14ac:dyDescent="0.55000000000000004">
      <c r="A9" s="28"/>
      <c r="B9" s="12" t="s">
        <v>119</v>
      </c>
      <c r="C9" s="7"/>
      <c r="D9" s="7"/>
    </row>
    <row r="10" spans="1:4" ht="48" x14ac:dyDescent="0.55000000000000004">
      <c r="A10" s="31"/>
      <c r="B10" s="12" t="s">
        <v>120</v>
      </c>
      <c r="C10" s="7"/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ht="48" x14ac:dyDescent="0.55000000000000004">
      <c r="A12" s="28"/>
      <c r="B12" s="12" t="s">
        <v>121</v>
      </c>
      <c r="C12" s="7"/>
      <c r="D12" s="7"/>
    </row>
    <row r="13" spans="1:4" ht="48" x14ac:dyDescent="0.55000000000000004">
      <c r="A13" s="28"/>
      <c r="B13" s="12" t="s">
        <v>122</v>
      </c>
      <c r="C13" s="7"/>
      <c r="D13" s="7"/>
    </row>
    <row r="14" spans="1:4" ht="48" x14ac:dyDescent="0.55000000000000004">
      <c r="A14" s="28"/>
      <c r="B14" s="12" t="s">
        <v>123</v>
      </c>
      <c r="C14" s="7"/>
      <c r="D14" s="7"/>
    </row>
    <row r="15" spans="1:4" x14ac:dyDescent="0.55000000000000004">
      <c r="A15" s="31"/>
      <c r="B15" s="12" t="s">
        <v>124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125</v>
      </c>
      <c r="C17" s="7">
        <v>1</v>
      </c>
      <c r="D17" s="6"/>
    </row>
    <row r="18" spans="1:4" x14ac:dyDescent="0.55000000000000004">
      <c r="A18" s="28"/>
      <c r="B18" s="12" t="s">
        <v>126</v>
      </c>
      <c r="C18" s="6">
        <v>1</v>
      </c>
      <c r="D18" s="6"/>
    </row>
    <row r="19" spans="1:4" ht="48" x14ac:dyDescent="0.55000000000000004">
      <c r="A19" s="28"/>
      <c r="B19" s="12" t="s">
        <v>127</v>
      </c>
      <c r="C19" s="7">
        <v>1</v>
      </c>
      <c r="D19" s="7"/>
    </row>
    <row r="20" spans="1:4" ht="48" x14ac:dyDescent="0.55000000000000004">
      <c r="A20" s="28"/>
      <c r="B20" s="12" t="s">
        <v>128</v>
      </c>
      <c r="C20" s="7">
        <v>1</v>
      </c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ht="48" x14ac:dyDescent="0.55000000000000004">
      <c r="A22" s="27"/>
      <c r="B22" s="12" t="s">
        <v>129</v>
      </c>
      <c r="C22" s="7"/>
      <c r="D22" s="7"/>
    </row>
    <row r="23" spans="1:4" x14ac:dyDescent="0.55000000000000004">
      <c r="A23" s="27"/>
      <c r="B23" s="12" t="s">
        <v>130</v>
      </c>
      <c r="C23" s="7"/>
      <c r="D23" s="7"/>
    </row>
    <row r="24" spans="1:4" ht="48" x14ac:dyDescent="0.55000000000000004">
      <c r="A24" s="27"/>
      <c r="B24" s="12" t="s">
        <v>131</v>
      </c>
      <c r="C24" s="7"/>
      <c r="D24" s="7"/>
    </row>
    <row r="25" spans="1:4" ht="48" x14ac:dyDescent="0.55000000000000004">
      <c r="A25" s="27"/>
      <c r="B25" s="12" t="s">
        <v>132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133</v>
      </c>
      <c r="C27" s="7"/>
      <c r="D27" s="7"/>
    </row>
    <row r="28" spans="1:4" x14ac:dyDescent="0.55000000000000004">
      <c r="A28" s="28"/>
      <c r="B28" s="12" t="s">
        <v>134</v>
      </c>
      <c r="C28" s="7"/>
      <c r="D28" s="7"/>
    </row>
    <row r="29" spans="1:4" ht="48" x14ac:dyDescent="0.55000000000000004">
      <c r="A29" s="28"/>
      <c r="B29" s="12" t="s">
        <v>135</v>
      </c>
      <c r="C29" s="7"/>
      <c r="D29" s="7"/>
    </row>
    <row r="30" spans="1:4" ht="48" x14ac:dyDescent="0.55000000000000004">
      <c r="A30" s="28"/>
      <c r="B30" s="13" t="s">
        <v>136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4</v>
      </c>
      <c r="D31" s="9">
        <f>COUNTA(D6:D30)</f>
        <v>2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1.33</v>
      </c>
      <c r="D32" s="10">
        <f>IF(ข้อมูลพื้นฐาน!$C$17&lt;&gt;"",D31/ข้อมูลพื้นฐาน!$C$17,0)</f>
        <v>0.67</v>
      </c>
    </row>
    <row r="33" spans="1:4" ht="24" customHeight="1" x14ac:dyDescent="0.55000000000000004">
      <c r="A33" s="40" t="s">
        <v>34</v>
      </c>
      <c r="B33" s="40"/>
      <c r="C33" s="24">
        <f>C32</f>
        <v>1.33</v>
      </c>
      <c r="D33" s="41">
        <f>D32</f>
        <v>0.67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สั่งสมความเชี่ยวชาญในงานอาชีพ " xr:uid="{5F5EDB59-2096-4521-874C-FAAD7BCD031F}"/>
  </hyperlinks>
  <pageMargins left="0.25" right="0.25" top="0.75" bottom="0.75" header="0.3" footer="0.3"/>
  <pageSetup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1" spans="1:4" x14ac:dyDescent="0.55000000000000004">
      <c r="B1" s="3"/>
    </row>
    <row r="2" spans="1:4" x14ac:dyDescent="0.55000000000000004">
      <c r="A2" s="11" t="s">
        <v>0</v>
      </c>
      <c r="B2" s="54" t="s">
        <v>137</v>
      </c>
      <c r="C2" s="27" t="s">
        <v>2</v>
      </c>
      <c r="D2" s="27"/>
    </row>
    <row r="3" spans="1:4" ht="72" x14ac:dyDescent="0.55000000000000004">
      <c r="A3" s="12"/>
      <c r="B3" s="56" t="s">
        <v>281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6"/>
      <c r="D4" s="6"/>
    </row>
    <row r="5" spans="1:4" x14ac:dyDescent="0.55000000000000004">
      <c r="A5" s="30">
        <v>1</v>
      </c>
      <c r="B5" s="32" t="s">
        <v>6</v>
      </c>
      <c r="C5" s="32"/>
      <c r="D5" s="32"/>
    </row>
    <row r="6" spans="1:4" ht="48" x14ac:dyDescent="0.55000000000000004">
      <c r="A6" s="28"/>
      <c r="B6" s="12" t="s">
        <v>138</v>
      </c>
      <c r="C6" s="7"/>
      <c r="D6" s="7"/>
    </row>
    <row r="7" spans="1:4" x14ac:dyDescent="0.55000000000000004">
      <c r="A7" s="28"/>
      <c r="B7" s="12" t="s">
        <v>139</v>
      </c>
      <c r="C7" s="7"/>
      <c r="D7" s="7"/>
    </row>
    <row r="8" spans="1:4" x14ac:dyDescent="0.55000000000000004">
      <c r="A8" s="28"/>
      <c r="B8" s="12" t="s">
        <v>140</v>
      </c>
      <c r="C8" s="7"/>
      <c r="D8" s="7"/>
    </row>
    <row r="9" spans="1:4" ht="48" x14ac:dyDescent="0.55000000000000004">
      <c r="A9" s="28"/>
      <c r="B9" s="12" t="s">
        <v>141</v>
      </c>
      <c r="C9" s="7"/>
      <c r="D9" s="7"/>
    </row>
    <row r="10" spans="1:4" ht="48" x14ac:dyDescent="0.55000000000000004">
      <c r="A10" s="31"/>
      <c r="B10" s="12" t="s">
        <v>142</v>
      </c>
      <c r="C10" s="7"/>
      <c r="D10" s="7"/>
    </row>
    <row r="11" spans="1:4" x14ac:dyDescent="0.55000000000000004">
      <c r="A11" s="30">
        <v>2</v>
      </c>
      <c r="B11" s="32" t="s">
        <v>12</v>
      </c>
      <c r="C11" s="32"/>
      <c r="D11" s="32"/>
    </row>
    <row r="12" spans="1:4" ht="48" x14ac:dyDescent="0.55000000000000004">
      <c r="A12" s="28"/>
      <c r="B12" s="12" t="s">
        <v>143</v>
      </c>
      <c r="C12" s="7"/>
      <c r="D12" s="7"/>
    </row>
    <row r="13" spans="1:4" x14ac:dyDescent="0.55000000000000004">
      <c r="A13" s="28"/>
      <c r="B13" s="12" t="s">
        <v>144</v>
      </c>
      <c r="C13" s="7"/>
      <c r="D13" s="7"/>
    </row>
    <row r="14" spans="1:4" ht="48" x14ac:dyDescent="0.55000000000000004">
      <c r="A14" s="28"/>
      <c r="B14" s="12" t="s">
        <v>145</v>
      </c>
      <c r="C14" s="7"/>
      <c r="D14" s="7"/>
    </row>
    <row r="15" spans="1:4" ht="72" x14ac:dyDescent="0.55000000000000004">
      <c r="A15" s="31"/>
      <c r="B15" s="12" t="s">
        <v>146</v>
      </c>
      <c r="C15" s="7"/>
      <c r="D15" s="7"/>
    </row>
    <row r="16" spans="1:4" x14ac:dyDescent="0.55000000000000004">
      <c r="A16" s="30">
        <v>3</v>
      </c>
      <c r="B16" s="32" t="s">
        <v>17</v>
      </c>
      <c r="C16" s="32"/>
      <c r="D16" s="32"/>
    </row>
    <row r="17" spans="1:4" x14ac:dyDescent="0.55000000000000004">
      <c r="A17" s="28"/>
      <c r="B17" s="12" t="s">
        <v>147</v>
      </c>
      <c r="C17" s="7">
        <v>1</v>
      </c>
      <c r="D17" s="6"/>
    </row>
    <row r="18" spans="1:4" ht="48" x14ac:dyDescent="0.55000000000000004">
      <c r="A18" s="28"/>
      <c r="B18" s="12" t="s">
        <v>148</v>
      </c>
      <c r="C18" s="6">
        <v>1</v>
      </c>
      <c r="D18" s="6"/>
    </row>
    <row r="19" spans="1:4" x14ac:dyDescent="0.55000000000000004">
      <c r="A19" s="28"/>
      <c r="B19" s="12" t="s">
        <v>149</v>
      </c>
      <c r="C19" s="7">
        <v>1</v>
      </c>
      <c r="D19" s="7"/>
    </row>
    <row r="20" spans="1:4" ht="48" x14ac:dyDescent="0.55000000000000004">
      <c r="A20" s="28"/>
      <c r="B20" s="12" t="s">
        <v>150</v>
      </c>
      <c r="C20" s="7"/>
      <c r="D20" s="7"/>
    </row>
    <row r="21" spans="1:4" x14ac:dyDescent="0.55000000000000004">
      <c r="A21" s="27">
        <v>4</v>
      </c>
      <c r="B21" s="32" t="s">
        <v>22</v>
      </c>
      <c r="C21" s="32"/>
      <c r="D21" s="32"/>
    </row>
    <row r="22" spans="1:4" ht="48" x14ac:dyDescent="0.55000000000000004">
      <c r="A22" s="27"/>
      <c r="B22" s="12" t="s">
        <v>151</v>
      </c>
      <c r="C22" s="7"/>
      <c r="D22" s="7">
        <v>1</v>
      </c>
    </row>
    <row r="23" spans="1:4" ht="48" x14ac:dyDescent="0.55000000000000004">
      <c r="A23" s="27"/>
      <c r="B23" s="12" t="s">
        <v>152</v>
      </c>
      <c r="C23" s="7"/>
      <c r="D23" s="7">
        <v>1</v>
      </c>
    </row>
    <row r="24" spans="1:4" x14ac:dyDescent="0.55000000000000004">
      <c r="A24" s="27"/>
      <c r="B24" s="12" t="s">
        <v>153</v>
      </c>
      <c r="C24" s="7"/>
      <c r="D24" s="7">
        <v>1</v>
      </c>
    </row>
    <row r="25" spans="1:4" ht="48" x14ac:dyDescent="0.55000000000000004">
      <c r="A25" s="27"/>
      <c r="B25" s="12" t="s">
        <v>154</v>
      </c>
      <c r="C25" s="7"/>
      <c r="D25" s="7">
        <v>1</v>
      </c>
    </row>
    <row r="26" spans="1:4" x14ac:dyDescent="0.55000000000000004">
      <c r="A26" s="28">
        <v>5</v>
      </c>
      <c r="B26" s="32" t="s">
        <v>27</v>
      </c>
      <c r="C26" s="32"/>
      <c r="D26" s="32"/>
    </row>
    <row r="27" spans="1:4" x14ac:dyDescent="0.55000000000000004">
      <c r="A27" s="28"/>
      <c r="B27" s="12" t="s">
        <v>155</v>
      </c>
      <c r="C27" s="7"/>
      <c r="D27" s="7"/>
    </row>
    <row r="28" spans="1:4" ht="48" x14ac:dyDescent="0.55000000000000004">
      <c r="A28" s="28"/>
      <c r="B28" s="12" t="s">
        <v>156</v>
      </c>
      <c r="C28" s="7"/>
      <c r="D28" s="7"/>
    </row>
    <row r="29" spans="1:4" ht="48" x14ac:dyDescent="0.55000000000000004">
      <c r="A29" s="28"/>
      <c r="B29" s="12" t="s">
        <v>157</v>
      </c>
      <c r="C29" s="7"/>
      <c r="D29" s="7"/>
    </row>
    <row r="30" spans="1:4" ht="72" x14ac:dyDescent="0.55000000000000004">
      <c r="A30" s="28"/>
      <c r="B30" s="13" t="s">
        <v>158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3</v>
      </c>
      <c r="D31" s="9">
        <f>COUNTA(D6:D30)</f>
        <v>4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1.33</v>
      </c>
    </row>
    <row r="33" spans="1:4" ht="24" customHeight="1" x14ac:dyDescent="0.55000000000000004">
      <c r="A33" s="40" t="s">
        <v>34</v>
      </c>
      <c r="B33" s="40"/>
      <c r="C33" s="24">
        <f>C32</f>
        <v>1</v>
      </c>
      <c r="D33" s="41">
        <f>D32</f>
        <v>1.33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ageMargins left="0.25" right="0.25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1" spans="1:4" x14ac:dyDescent="0.55000000000000004">
      <c r="B1" s="3"/>
    </row>
    <row r="2" spans="1:4" x14ac:dyDescent="0.55000000000000004">
      <c r="A2" s="11" t="s">
        <v>0</v>
      </c>
      <c r="B2" s="54" t="s">
        <v>159</v>
      </c>
      <c r="C2" s="27" t="s">
        <v>2</v>
      </c>
      <c r="D2" s="27"/>
    </row>
    <row r="3" spans="1:4" ht="72" x14ac:dyDescent="0.55000000000000004">
      <c r="A3" s="12"/>
      <c r="B3" s="56" t="s">
        <v>282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160</v>
      </c>
      <c r="C6" s="7">
        <v>1</v>
      </c>
      <c r="D6" s="7"/>
    </row>
    <row r="7" spans="1:4" x14ac:dyDescent="0.55000000000000004">
      <c r="A7" s="28"/>
      <c r="B7" s="12" t="s">
        <v>161</v>
      </c>
      <c r="C7" s="7">
        <v>1</v>
      </c>
      <c r="D7" s="7"/>
    </row>
    <row r="8" spans="1:4" x14ac:dyDescent="0.55000000000000004">
      <c r="A8" s="28"/>
      <c r="B8" s="12" t="s">
        <v>162</v>
      </c>
      <c r="C8" s="7">
        <v>1</v>
      </c>
      <c r="D8" s="7">
        <v>1</v>
      </c>
    </row>
    <row r="9" spans="1:4" ht="48" x14ac:dyDescent="0.55000000000000004">
      <c r="A9" s="28"/>
      <c r="B9" s="12" t="s">
        <v>163</v>
      </c>
      <c r="C9" s="7">
        <v>1</v>
      </c>
      <c r="D9" s="7"/>
    </row>
    <row r="10" spans="1:4" ht="72" x14ac:dyDescent="0.55000000000000004">
      <c r="A10" s="31"/>
      <c r="B10" s="12" t="s">
        <v>164</v>
      </c>
      <c r="C10" s="7">
        <v>1</v>
      </c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28"/>
      <c r="B12" s="12" t="s">
        <v>165</v>
      </c>
      <c r="C12" s="7">
        <v>1</v>
      </c>
      <c r="D12" s="7"/>
    </row>
    <row r="13" spans="1:4" x14ac:dyDescent="0.55000000000000004">
      <c r="A13" s="28"/>
      <c r="B13" s="12" t="s">
        <v>166</v>
      </c>
      <c r="C13" s="7">
        <v>1</v>
      </c>
      <c r="D13" s="7">
        <v>1</v>
      </c>
    </row>
    <row r="14" spans="1:4" x14ac:dyDescent="0.55000000000000004">
      <c r="A14" s="28"/>
      <c r="B14" s="12" t="s">
        <v>167</v>
      </c>
      <c r="C14" s="7">
        <v>1</v>
      </c>
      <c r="D14" s="7"/>
    </row>
    <row r="15" spans="1:4" ht="48" x14ac:dyDescent="0.55000000000000004">
      <c r="A15" s="31"/>
      <c r="B15" s="12" t="s">
        <v>168</v>
      </c>
      <c r="C15" s="7">
        <v>1</v>
      </c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169</v>
      </c>
      <c r="C17" s="7"/>
      <c r="D17" s="6"/>
    </row>
    <row r="18" spans="1:4" ht="48" x14ac:dyDescent="0.55000000000000004">
      <c r="A18" s="28"/>
      <c r="B18" s="12" t="s">
        <v>170</v>
      </c>
      <c r="C18" s="6"/>
      <c r="D18" s="6"/>
    </row>
    <row r="19" spans="1:4" ht="48" x14ac:dyDescent="0.55000000000000004">
      <c r="A19" s="28"/>
      <c r="B19" s="12" t="s">
        <v>171</v>
      </c>
      <c r="C19" s="7"/>
      <c r="D19" s="7">
        <v>1</v>
      </c>
    </row>
    <row r="20" spans="1:4" ht="48" x14ac:dyDescent="0.55000000000000004">
      <c r="A20" s="28"/>
      <c r="B20" s="12" t="s">
        <v>172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ht="48" x14ac:dyDescent="0.55000000000000004">
      <c r="A22" s="27"/>
      <c r="B22" s="12" t="s">
        <v>173</v>
      </c>
      <c r="C22" s="7"/>
      <c r="D22" s="7"/>
    </row>
    <row r="23" spans="1:4" x14ac:dyDescent="0.55000000000000004">
      <c r="A23" s="27"/>
      <c r="B23" s="12" t="s">
        <v>174</v>
      </c>
      <c r="C23" s="7">
        <v>1</v>
      </c>
      <c r="D23" s="7"/>
    </row>
    <row r="24" spans="1:4" ht="48" x14ac:dyDescent="0.55000000000000004">
      <c r="A24" s="27"/>
      <c r="B24" s="12" t="s">
        <v>175</v>
      </c>
      <c r="C24" s="7">
        <v>1</v>
      </c>
      <c r="D24" s="7"/>
    </row>
    <row r="25" spans="1:4" x14ac:dyDescent="0.55000000000000004">
      <c r="A25" s="27"/>
      <c r="B25" s="12" t="s">
        <v>176</v>
      </c>
      <c r="C25" s="7">
        <v>1</v>
      </c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ht="48" x14ac:dyDescent="0.55000000000000004">
      <c r="A27" s="28"/>
      <c r="B27" s="12" t="s">
        <v>177</v>
      </c>
      <c r="C27" s="7"/>
      <c r="D27" s="7"/>
    </row>
    <row r="28" spans="1:4" ht="48" x14ac:dyDescent="0.55000000000000004">
      <c r="A28" s="28"/>
      <c r="B28" s="12" t="s">
        <v>178</v>
      </c>
      <c r="C28" s="7"/>
      <c r="D28" s="7"/>
    </row>
    <row r="29" spans="1:4" x14ac:dyDescent="0.55000000000000004">
      <c r="A29" s="28"/>
      <c r="B29" s="12" t="s">
        <v>179</v>
      </c>
      <c r="C29" s="7"/>
      <c r="D29" s="7"/>
    </row>
    <row r="30" spans="1:4" x14ac:dyDescent="0.55000000000000004">
      <c r="A30" s="28"/>
      <c r="B30" s="13" t="s">
        <v>180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12</v>
      </c>
      <c r="D31" s="9">
        <f>COUNTA(D6:D30)</f>
        <v>3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4</v>
      </c>
      <c r="D32" s="10">
        <f>IF(ข้อมูลพื้นฐาน!$C$17&lt;&gt;"",D31/ข้อมูลพื้นฐาน!$C$17,0)</f>
        <v>1</v>
      </c>
    </row>
    <row r="33" spans="1:4" ht="24" customHeight="1" x14ac:dyDescent="0.55000000000000004">
      <c r="A33" s="40" t="s">
        <v>34</v>
      </c>
      <c r="B33" s="40"/>
      <c r="C33" s="24">
        <f>C32</f>
        <v>4</v>
      </c>
      <c r="D33" s="41">
        <f>D32</f>
        <v>1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ทำงานเป็นทีม " xr:uid="{2B69B28F-2C22-4E47-8A65-9CDCB575E2F6}"/>
  </hyperlinks>
  <pageMargins left="0.25" right="0.25" top="0.75" bottom="0.75" header="0.3" footer="0.3"/>
  <pageSetup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D34"/>
  <sheetViews>
    <sheetView workbookViewId="0">
      <selection activeCell="B3" sqref="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3" t="s">
        <v>0</v>
      </c>
      <c r="B2" s="54" t="s">
        <v>181</v>
      </c>
      <c r="C2" s="27" t="s">
        <v>2</v>
      </c>
      <c r="D2" s="27"/>
    </row>
    <row r="3" spans="1:4" ht="96" x14ac:dyDescent="0.55000000000000004">
      <c r="A3" s="12"/>
      <c r="B3" s="56" t="s">
        <v>283</v>
      </c>
      <c r="C3" s="23" t="s">
        <v>3</v>
      </c>
      <c r="D3" s="23" t="s">
        <v>35</v>
      </c>
    </row>
    <row r="4" spans="1:4" x14ac:dyDescent="0.55000000000000004">
      <c r="A4" s="23" t="s">
        <v>4</v>
      </c>
      <c r="B4" s="23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182</v>
      </c>
      <c r="C6" s="7">
        <v>1</v>
      </c>
      <c r="D6" s="7"/>
    </row>
    <row r="7" spans="1:4" x14ac:dyDescent="0.55000000000000004">
      <c r="A7" s="28"/>
      <c r="B7" s="12" t="s">
        <v>183</v>
      </c>
      <c r="C7" s="7">
        <v>1</v>
      </c>
      <c r="D7" s="7">
        <v>1</v>
      </c>
    </row>
    <row r="8" spans="1:4" x14ac:dyDescent="0.55000000000000004">
      <c r="A8" s="28"/>
      <c r="B8" s="12" t="s">
        <v>184</v>
      </c>
      <c r="C8" s="7">
        <v>1</v>
      </c>
      <c r="D8" s="7">
        <v>1</v>
      </c>
    </row>
    <row r="9" spans="1:4" x14ac:dyDescent="0.55000000000000004">
      <c r="A9" s="28"/>
      <c r="B9" s="12" t="s">
        <v>185</v>
      </c>
      <c r="C9" s="7"/>
      <c r="D9" s="7">
        <v>1</v>
      </c>
    </row>
    <row r="10" spans="1:4" x14ac:dyDescent="0.55000000000000004">
      <c r="A10" s="31"/>
      <c r="B10" s="12" t="s">
        <v>186</v>
      </c>
      <c r="C10" s="7"/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28"/>
      <c r="B12" s="12" t="s">
        <v>187</v>
      </c>
      <c r="C12" s="7"/>
      <c r="D12" s="7"/>
    </row>
    <row r="13" spans="1:4" x14ac:dyDescent="0.55000000000000004">
      <c r="A13" s="28"/>
      <c r="B13" s="12" t="s">
        <v>188</v>
      </c>
      <c r="C13" s="7"/>
      <c r="D13" s="7"/>
    </row>
    <row r="14" spans="1:4" x14ac:dyDescent="0.55000000000000004">
      <c r="A14" s="28"/>
      <c r="B14" s="12" t="s">
        <v>189</v>
      </c>
      <c r="C14" s="7"/>
      <c r="D14" s="7"/>
    </row>
    <row r="15" spans="1:4" x14ac:dyDescent="0.55000000000000004">
      <c r="A15" s="31"/>
      <c r="B15" s="12" t="s">
        <v>190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191</v>
      </c>
      <c r="C17" s="7"/>
      <c r="D17" s="6"/>
    </row>
    <row r="18" spans="1:4" ht="48" x14ac:dyDescent="0.55000000000000004">
      <c r="A18" s="28"/>
      <c r="B18" s="12" t="s">
        <v>192</v>
      </c>
      <c r="C18" s="6"/>
      <c r="D18" s="6"/>
    </row>
    <row r="19" spans="1:4" ht="48" x14ac:dyDescent="0.55000000000000004">
      <c r="A19" s="28"/>
      <c r="B19" s="12" t="s">
        <v>193</v>
      </c>
      <c r="C19" s="7"/>
      <c r="D19" s="7"/>
    </row>
    <row r="20" spans="1:4" x14ac:dyDescent="0.55000000000000004">
      <c r="A20" s="28"/>
      <c r="B20" s="12" t="s">
        <v>194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x14ac:dyDescent="0.55000000000000004">
      <c r="A22" s="27"/>
      <c r="B22" s="12" t="s">
        <v>195</v>
      </c>
      <c r="C22" s="7"/>
      <c r="D22" s="7"/>
    </row>
    <row r="23" spans="1:4" x14ac:dyDescent="0.55000000000000004">
      <c r="A23" s="27"/>
      <c r="B23" s="12" t="s">
        <v>196</v>
      </c>
      <c r="C23" s="7"/>
      <c r="D23" s="7"/>
    </row>
    <row r="24" spans="1:4" ht="48" x14ac:dyDescent="0.55000000000000004">
      <c r="A24" s="27"/>
      <c r="B24" s="12" t="s">
        <v>197</v>
      </c>
      <c r="C24" s="7"/>
      <c r="D24" s="7"/>
    </row>
    <row r="25" spans="1:4" ht="48" x14ac:dyDescent="0.55000000000000004">
      <c r="A25" s="27"/>
      <c r="B25" s="12" t="s">
        <v>198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ht="48" x14ac:dyDescent="0.55000000000000004">
      <c r="A27" s="28"/>
      <c r="B27" s="12" t="s">
        <v>199</v>
      </c>
      <c r="C27" s="7"/>
      <c r="D27" s="7"/>
    </row>
    <row r="28" spans="1:4" ht="48" x14ac:dyDescent="0.55000000000000004">
      <c r="A28" s="28"/>
      <c r="B28" s="12" t="s">
        <v>200</v>
      </c>
      <c r="C28" s="7"/>
      <c r="D28" s="7"/>
    </row>
    <row r="29" spans="1:4" ht="48" x14ac:dyDescent="0.55000000000000004">
      <c r="A29" s="28"/>
      <c r="B29" s="12" t="s">
        <v>201</v>
      </c>
      <c r="C29" s="7"/>
      <c r="D29" s="7"/>
    </row>
    <row r="30" spans="1:4" ht="48" x14ac:dyDescent="0.55000000000000004">
      <c r="A30" s="28"/>
      <c r="B30" s="13" t="s">
        <v>202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3</v>
      </c>
      <c r="D31" s="9">
        <f>COUNTA(D6:D30)</f>
        <v>3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1</v>
      </c>
    </row>
    <row r="33" spans="1:4" ht="24" customHeight="1" x14ac:dyDescent="0.55000000000000004">
      <c r="A33" s="40" t="s">
        <v>34</v>
      </c>
      <c r="B33" s="40"/>
      <c r="C33" s="24">
        <f>C32</f>
        <v>1</v>
      </c>
      <c r="D33" s="41">
        <f>D32</f>
        <v>1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คิดวิเคราะห์" xr:uid="{F37D5A76-0EFF-446B-9647-5D5137760879}"/>
  </hyperlinks>
  <pageMargins left="0.25" right="0.25" top="0.75" bottom="0.75" header="0.3" footer="0.3"/>
  <pageSetup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D34"/>
  <sheetViews>
    <sheetView workbookViewId="0">
      <selection activeCell="G6" sqref="G6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11" t="s">
        <v>0</v>
      </c>
      <c r="B2" s="54" t="s">
        <v>203</v>
      </c>
      <c r="C2" s="27" t="s">
        <v>2</v>
      </c>
      <c r="D2" s="27"/>
    </row>
    <row r="3" spans="1:4" ht="72" x14ac:dyDescent="0.55000000000000004">
      <c r="A3" s="12"/>
      <c r="B3" s="56" t="s">
        <v>284</v>
      </c>
      <c r="C3" s="11" t="s">
        <v>3</v>
      </c>
      <c r="D3" s="11" t="s">
        <v>35</v>
      </c>
    </row>
    <row r="4" spans="1:4" x14ac:dyDescent="0.55000000000000004">
      <c r="A4" s="11" t="s">
        <v>4</v>
      </c>
      <c r="B4" s="11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204</v>
      </c>
      <c r="C6" s="7"/>
      <c r="D6" s="7"/>
    </row>
    <row r="7" spans="1:4" x14ac:dyDescent="0.55000000000000004">
      <c r="A7" s="28"/>
      <c r="B7" s="12" t="s">
        <v>205</v>
      </c>
      <c r="C7" s="7"/>
      <c r="D7" s="7">
        <v>1</v>
      </c>
    </row>
    <row r="8" spans="1:4" x14ac:dyDescent="0.55000000000000004">
      <c r="A8" s="28"/>
      <c r="B8" s="12" t="s">
        <v>206</v>
      </c>
      <c r="C8" s="7">
        <v>1</v>
      </c>
      <c r="D8" s="7">
        <v>1</v>
      </c>
    </row>
    <row r="9" spans="1:4" ht="48" x14ac:dyDescent="0.55000000000000004">
      <c r="A9" s="28"/>
      <c r="B9" s="12" t="s">
        <v>207</v>
      </c>
      <c r="C9" s="7">
        <v>1</v>
      </c>
      <c r="D9" s="7">
        <v>1</v>
      </c>
    </row>
    <row r="10" spans="1:4" x14ac:dyDescent="0.55000000000000004">
      <c r="A10" s="31"/>
      <c r="B10" s="12" t="s">
        <v>208</v>
      </c>
      <c r="C10" s="7"/>
      <c r="D10" s="7">
        <v>1</v>
      </c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28"/>
      <c r="B12" s="12" t="s">
        <v>209</v>
      </c>
      <c r="C12" s="7"/>
      <c r="D12" s="7"/>
    </row>
    <row r="13" spans="1:4" ht="48" x14ac:dyDescent="0.55000000000000004">
      <c r="A13" s="28"/>
      <c r="B13" s="12" t="s">
        <v>210</v>
      </c>
      <c r="C13" s="7"/>
      <c r="D13" s="7"/>
    </row>
    <row r="14" spans="1:4" x14ac:dyDescent="0.55000000000000004">
      <c r="A14" s="28"/>
      <c r="B14" s="12" t="s">
        <v>211</v>
      </c>
      <c r="C14" s="7"/>
      <c r="D14" s="7"/>
    </row>
    <row r="15" spans="1:4" x14ac:dyDescent="0.55000000000000004">
      <c r="A15" s="31"/>
      <c r="B15" s="12" t="s">
        <v>212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213</v>
      </c>
      <c r="C17" s="7"/>
      <c r="D17" s="6"/>
    </row>
    <row r="18" spans="1:4" x14ac:dyDescent="0.55000000000000004">
      <c r="A18" s="28"/>
      <c r="B18" s="12" t="s">
        <v>214</v>
      </c>
      <c r="C18" s="6"/>
      <c r="D18" s="6"/>
    </row>
    <row r="19" spans="1:4" ht="48" x14ac:dyDescent="0.55000000000000004">
      <c r="A19" s="28"/>
      <c r="B19" s="12" t="s">
        <v>215</v>
      </c>
      <c r="C19" s="7"/>
      <c r="D19" s="7"/>
    </row>
    <row r="20" spans="1:4" ht="48" x14ac:dyDescent="0.55000000000000004">
      <c r="A20" s="28"/>
      <c r="B20" s="12" t="s">
        <v>216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x14ac:dyDescent="0.55000000000000004">
      <c r="A22" s="27"/>
      <c r="B22" s="12" t="s">
        <v>217</v>
      </c>
      <c r="C22" s="7"/>
      <c r="D22" s="7"/>
    </row>
    <row r="23" spans="1:4" x14ac:dyDescent="0.55000000000000004">
      <c r="A23" s="27"/>
      <c r="B23" s="12" t="s">
        <v>218</v>
      </c>
      <c r="C23" s="7"/>
      <c r="D23" s="7"/>
    </row>
    <row r="24" spans="1:4" ht="48" x14ac:dyDescent="0.55000000000000004">
      <c r="A24" s="27"/>
      <c r="B24" s="12" t="s">
        <v>219</v>
      </c>
      <c r="C24" s="7"/>
      <c r="D24" s="7"/>
    </row>
    <row r="25" spans="1:4" ht="48" x14ac:dyDescent="0.55000000000000004">
      <c r="A25" s="27"/>
      <c r="B25" s="12" t="s">
        <v>220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221</v>
      </c>
      <c r="C27" s="7"/>
      <c r="D27" s="7"/>
    </row>
    <row r="28" spans="1:4" x14ac:dyDescent="0.55000000000000004">
      <c r="A28" s="28"/>
      <c r="B28" s="12" t="s">
        <v>222</v>
      </c>
      <c r="C28" s="7"/>
      <c r="D28" s="7"/>
    </row>
    <row r="29" spans="1:4" ht="48" x14ac:dyDescent="0.55000000000000004">
      <c r="A29" s="28"/>
      <c r="B29" s="12" t="s">
        <v>223</v>
      </c>
      <c r="C29" s="7"/>
      <c r="D29" s="7"/>
    </row>
    <row r="30" spans="1:4" ht="72" x14ac:dyDescent="0.55000000000000004">
      <c r="A30" s="28"/>
      <c r="B30" s="13" t="s">
        <v>224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2</v>
      </c>
      <c r="D31" s="9">
        <f>COUNTA(D6:D30)</f>
        <v>4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0.67</v>
      </c>
      <c r="D32" s="10">
        <f>IF(ข้อมูลพื้นฐาน!$C$17&lt;&gt;"",D31/ข้อมูลพื้นฐาน!$C$17,0)</f>
        <v>1.33</v>
      </c>
    </row>
    <row r="33" spans="1:4" ht="24" customHeight="1" x14ac:dyDescent="0.55000000000000004">
      <c r="A33" s="40" t="s">
        <v>34</v>
      </c>
      <c r="B33" s="40"/>
      <c r="C33" s="24">
        <f>C32</f>
        <v>0.67</v>
      </c>
      <c r="D33" s="41">
        <f>D32</f>
        <v>1.33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ดำเนินการเชิงรุก" xr:uid="{78E6BF4D-B263-4FC5-A2D0-CDEA9D7BF4E1}"/>
  </hyperlinks>
  <pageMargins left="0.25" right="0.25" top="0.75" bottom="0.75" header="0.3" footer="0.3"/>
  <pageSetup orientation="portrait" horizontalDpi="1200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D34"/>
  <sheetViews>
    <sheetView workbookViewId="0">
      <selection activeCell="I10" sqref="I10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3" t="s">
        <v>0</v>
      </c>
      <c r="B2" s="54" t="s">
        <v>225</v>
      </c>
      <c r="C2" s="27" t="s">
        <v>2</v>
      </c>
      <c r="D2" s="27"/>
    </row>
    <row r="3" spans="1:4" ht="72" x14ac:dyDescent="0.55000000000000004">
      <c r="A3" s="12"/>
      <c r="B3" s="56" t="s">
        <v>285</v>
      </c>
      <c r="C3" s="23" t="s">
        <v>3</v>
      </c>
      <c r="D3" s="23" t="s">
        <v>35</v>
      </c>
    </row>
    <row r="4" spans="1:4" x14ac:dyDescent="0.55000000000000004">
      <c r="A4" s="23" t="s">
        <v>4</v>
      </c>
      <c r="B4" s="23" t="s">
        <v>5</v>
      </c>
      <c r="C4" s="14"/>
      <c r="D4" s="14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28"/>
      <c r="B6" s="12" t="s">
        <v>226</v>
      </c>
      <c r="C6" s="7">
        <v>1</v>
      </c>
      <c r="D6" s="7"/>
    </row>
    <row r="7" spans="1:4" x14ac:dyDescent="0.55000000000000004">
      <c r="A7" s="28"/>
      <c r="B7" s="12" t="s">
        <v>227</v>
      </c>
      <c r="C7" s="7">
        <v>1</v>
      </c>
      <c r="D7" s="7">
        <v>1</v>
      </c>
    </row>
    <row r="8" spans="1:4" x14ac:dyDescent="0.55000000000000004">
      <c r="A8" s="28"/>
      <c r="B8" s="12" t="s">
        <v>228</v>
      </c>
      <c r="C8" s="7">
        <v>1</v>
      </c>
      <c r="D8" s="7">
        <v>1</v>
      </c>
    </row>
    <row r="9" spans="1:4" ht="48" x14ac:dyDescent="0.55000000000000004">
      <c r="A9" s="28"/>
      <c r="B9" s="12" t="s">
        <v>229</v>
      </c>
      <c r="C9" s="7"/>
      <c r="D9" s="7">
        <v>1</v>
      </c>
    </row>
    <row r="10" spans="1:4" ht="48" x14ac:dyDescent="0.55000000000000004">
      <c r="A10" s="31"/>
      <c r="B10" s="12" t="s">
        <v>230</v>
      </c>
      <c r="C10" s="7"/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28"/>
      <c r="B12" s="12" t="s">
        <v>231</v>
      </c>
      <c r="C12" s="7"/>
      <c r="D12" s="7"/>
    </row>
    <row r="13" spans="1:4" x14ac:dyDescent="0.55000000000000004">
      <c r="A13" s="28"/>
      <c r="B13" s="12" t="s">
        <v>232</v>
      </c>
      <c r="C13" s="7"/>
      <c r="D13" s="7"/>
    </row>
    <row r="14" spans="1:4" ht="48" x14ac:dyDescent="0.55000000000000004">
      <c r="A14" s="28"/>
      <c r="B14" s="12" t="s">
        <v>233</v>
      </c>
      <c r="C14" s="7"/>
      <c r="D14" s="7"/>
    </row>
    <row r="15" spans="1:4" ht="48" x14ac:dyDescent="0.55000000000000004">
      <c r="A15" s="31"/>
      <c r="B15" s="12" t="s">
        <v>234</v>
      </c>
      <c r="C15" s="7"/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28"/>
      <c r="B17" s="12" t="s">
        <v>235</v>
      </c>
      <c r="C17" s="7"/>
      <c r="D17" s="6"/>
    </row>
    <row r="18" spans="1:4" ht="48" x14ac:dyDescent="0.55000000000000004">
      <c r="A18" s="28"/>
      <c r="B18" s="12" t="s">
        <v>236</v>
      </c>
      <c r="C18" s="6"/>
      <c r="D18" s="6"/>
    </row>
    <row r="19" spans="1:4" x14ac:dyDescent="0.55000000000000004">
      <c r="A19" s="28"/>
      <c r="B19" s="12" t="s">
        <v>237</v>
      </c>
      <c r="C19" s="7"/>
      <c r="D19" s="7"/>
    </row>
    <row r="20" spans="1:4" x14ac:dyDescent="0.55000000000000004">
      <c r="A20" s="28"/>
      <c r="B20" s="12" t="s">
        <v>238</v>
      </c>
      <c r="C20" s="7"/>
      <c r="D20" s="7"/>
    </row>
    <row r="21" spans="1:4" x14ac:dyDescent="0.55000000000000004">
      <c r="A21" s="27">
        <v>4</v>
      </c>
      <c r="B21" s="29" t="s">
        <v>22</v>
      </c>
      <c r="C21" s="29"/>
      <c r="D21" s="29"/>
    </row>
    <row r="22" spans="1:4" x14ac:dyDescent="0.55000000000000004">
      <c r="A22" s="27"/>
      <c r="B22" s="12" t="s">
        <v>239</v>
      </c>
      <c r="C22" s="7"/>
      <c r="D22" s="7"/>
    </row>
    <row r="23" spans="1:4" ht="48" x14ac:dyDescent="0.55000000000000004">
      <c r="A23" s="27"/>
      <c r="B23" s="12" t="s">
        <v>240</v>
      </c>
      <c r="C23" s="7"/>
      <c r="D23" s="7"/>
    </row>
    <row r="24" spans="1:4" ht="48" x14ac:dyDescent="0.55000000000000004">
      <c r="A24" s="27"/>
      <c r="B24" s="12" t="s">
        <v>241</v>
      </c>
      <c r="C24" s="7"/>
      <c r="D24" s="7"/>
    </row>
    <row r="25" spans="1:4" ht="48" x14ac:dyDescent="0.55000000000000004">
      <c r="A25" s="27"/>
      <c r="B25" s="12" t="s">
        <v>242</v>
      </c>
      <c r="C25" s="7"/>
      <c r="D25" s="7"/>
    </row>
    <row r="26" spans="1:4" x14ac:dyDescent="0.55000000000000004">
      <c r="A26" s="28">
        <v>5</v>
      </c>
      <c r="B26" s="29" t="s">
        <v>27</v>
      </c>
      <c r="C26" s="29"/>
      <c r="D26" s="29"/>
    </row>
    <row r="27" spans="1:4" x14ac:dyDescent="0.55000000000000004">
      <c r="A27" s="28"/>
      <c r="B27" s="12" t="s">
        <v>243</v>
      </c>
      <c r="C27" s="7"/>
      <c r="D27" s="7"/>
    </row>
    <row r="28" spans="1:4" x14ac:dyDescent="0.55000000000000004">
      <c r="A28" s="28"/>
      <c r="B28" s="12" t="s">
        <v>244</v>
      </c>
      <c r="C28" s="7"/>
      <c r="D28" s="7"/>
    </row>
    <row r="29" spans="1:4" x14ac:dyDescent="0.55000000000000004">
      <c r="A29" s="28"/>
      <c r="B29" s="12" t="s">
        <v>245</v>
      </c>
      <c r="C29" s="7"/>
      <c r="D29" s="7"/>
    </row>
    <row r="30" spans="1:4" x14ac:dyDescent="0.55000000000000004">
      <c r="A30" s="28"/>
      <c r="B30" s="13" t="s">
        <v>246</v>
      </c>
      <c r="C30" s="7"/>
      <c r="D30" s="7"/>
    </row>
    <row r="31" spans="1:4" x14ac:dyDescent="0.55000000000000004">
      <c r="A31" s="27" t="s">
        <v>32</v>
      </c>
      <c r="B31" s="27"/>
      <c r="C31" s="9">
        <f>COUNTA(C6:C30)</f>
        <v>3</v>
      </c>
      <c r="D31" s="9">
        <f>COUNTA(D6:D30)</f>
        <v>3</v>
      </c>
    </row>
    <row r="32" spans="1:4" x14ac:dyDescent="0.55000000000000004">
      <c r="A32" s="27" t="s">
        <v>33</v>
      </c>
      <c r="B32" s="27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1</v>
      </c>
    </row>
    <row r="33" spans="1:4" ht="24" customHeight="1" x14ac:dyDescent="0.55000000000000004">
      <c r="A33" s="40" t="s">
        <v>34</v>
      </c>
      <c r="B33" s="40"/>
      <c r="C33" s="24">
        <f>C32</f>
        <v>1</v>
      </c>
      <c r="D33" s="41">
        <f>D32</f>
        <v>1</v>
      </c>
    </row>
    <row r="34" spans="1:4" x14ac:dyDescent="0.55000000000000004">
      <c r="A34" s="3"/>
      <c r="B34" s="3"/>
      <c r="C34" s="42" t="s">
        <v>3</v>
      </c>
      <c r="D34" s="42" t="s">
        <v>35</v>
      </c>
    </row>
  </sheetData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ตรวจสอบความถูกต้องตามกระบวนงาน" xr:uid="{5E062658-4505-4682-A1B6-33D111F5AA3A}"/>
  </hyperlinks>
  <pageMargins left="0.25" right="0.25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การคิดวิเคราะห์</vt:lpstr>
      <vt:lpstr>การดำเนินการเชิงรุก</vt:lpstr>
      <vt:lpstr>การตรวจสอบความถูกต้อง</vt:lpstr>
      <vt:lpstr>ศิลปะการสื่อสารจูงใจ</vt:lpstr>
      <vt:lpstr>สรุปผล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Rattikarn Nawichai</cp:lastModifiedBy>
  <cp:lastPrinted>2025-03-26T09:52:18Z</cp:lastPrinted>
  <dcterms:created xsi:type="dcterms:W3CDTF">2025-01-08T06:15:01Z</dcterms:created>
  <dcterms:modified xsi:type="dcterms:W3CDTF">2025-03-26T09:52:38Z</dcterms:modified>
</cp:coreProperties>
</file>