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G:\My Drive\rattikarn_n\MJU\01 HRD\01 Competency\ประกาศ67\ตัวอย่าง มจ\ตัวอย่างใหม่\ใช้จริง\26มึค68\"/>
    </mc:Choice>
  </mc:AlternateContent>
  <xr:revisionPtr revIDLastSave="0" documentId="13_ncr:1_{665D5F3C-A7DD-4826-8621-89B917042089}" xr6:coauthVersionLast="47" xr6:coauthVersionMax="47" xr10:uidLastSave="{00000000-0000-0000-0000-000000000000}"/>
  <bookViews>
    <workbookView xWindow="-108" yWindow="-108" windowWidth="23256" windowHeight="12456" tabRatio="816" firstSheet="3" activeTab="9" xr2:uid="{00000000-000D-0000-FFFF-FFFF00000000}"/>
  </bookViews>
  <sheets>
    <sheet name="ข้อมูลพื้นฐาน" sheetId="1" r:id="rId1"/>
    <sheet name="การมุ่งผลสัมฤทธิ์" sheetId="2" r:id="rId2"/>
    <sheet name="บริการที่ดี" sheetId="4" r:id="rId3"/>
    <sheet name="การสั่งสมความเชี่ยวชาญ" sheetId="5" r:id="rId4"/>
    <sheet name="การยึดมั่นในความถูกต้อง" sheetId="6" r:id="rId5"/>
    <sheet name="การทำงานเป็นทีม" sheetId="7" r:id="rId6"/>
    <sheet name="สภาวะผู้นำและศักยภาพ" sheetId="13" r:id="rId7"/>
    <sheet name="วิสัยทัศน์และการวางกลยุทธ์" sheetId="14" r:id="rId8"/>
    <sheet name="การสอนงานและการมอบหมายงาน" sheetId="12" r:id="rId9"/>
    <sheet name="สรุปผล" sheetId="3" r:id="rId10"/>
  </sheets>
  <definedNames>
    <definedName name="type1">ข้อมูลพื้นฐาน!$H$3:$H$11</definedName>
    <definedName name="type2">ข้อมูลพื้นฐาน!$I$3:$I$11</definedName>
    <definedName name="type3">ข้อมูลพื้นฐาน!$J$3:$J$11</definedName>
    <definedName name="type4">ข้อมูลพื้นฐาน!$K$3:$K$11</definedName>
    <definedName name="type5">ข้อมูลพื้นฐาน!$L$3:$L$11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3" l="1"/>
  <c r="H26" i="3" s="1"/>
  <c r="G25" i="3"/>
  <c r="H25" i="3" s="1"/>
  <c r="G24" i="3"/>
  <c r="H24" i="3" s="1"/>
  <c r="G17" i="3"/>
  <c r="H17" i="3" s="1"/>
  <c r="G16" i="3"/>
  <c r="H16" i="3" s="1"/>
  <c r="G15" i="3"/>
  <c r="H15" i="3" s="1"/>
  <c r="G14" i="3"/>
  <c r="H14" i="3" s="1"/>
  <c r="G13" i="3"/>
  <c r="H22" i="3"/>
  <c r="H21" i="3"/>
  <c r="H20" i="3"/>
  <c r="H19" i="3"/>
  <c r="H13" i="3"/>
  <c r="G27" i="3" l="1"/>
  <c r="G28" i="3" s="1"/>
  <c r="G29" i="3" s="1"/>
  <c r="D33" i="12" l="1"/>
  <c r="C33" i="12"/>
  <c r="D30" i="14"/>
  <c r="C30" i="14"/>
  <c r="D33" i="13"/>
  <c r="C33" i="13"/>
  <c r="D33" i="7"/>
  <c r="C33" i="7"/>
  <c r="D33" i="6"/>
  <c r="C33" i="6"/>
  <c r="D33" i="5"/>
  <c r="C33" i="5"/>
  <c r="D33" i="4"/>
  <c r="C33" i="4"/>
  <c r="D33" i="2"/>
  <c r="C33" i="2"/>
  <c r="C15" i="1" l="1"/>
  <c r="D8" i="3"/>
  <c r="D7" i="3"/>
  <c r="D6" i="3"/>
  <c r="D5" i="3"/>
  <c r="D4" i="3"/>
  <c r="D28" i="14"/>
  <c r="C28" i="14"/>
  <c r="D31" i="13"/>
  <c r="C31" i="13"/>
  <c r="D31" i="12"/>
  <c r="C31" i="12"/>
  <c r="C31" i="4"/>
  <c r="D31" i="7"/>
  <c r="C31" i="7"/>
  <c r="D31" i="6"/>
  <c r="C31" i="6"/>
  <c r="D31" i="5"/>
  <c r="C31" i="5"/>
  <c r="D31" i="4"/>
  <c r="C17" i="1" l="1"/>
  <c r="D31" i="2"/>
  <c r="C31" i="2"/>
  <c r="D32" i="4" l="1"/>
  <c r="E14" i="3" s="1"/>
  <c r="F14" i="3" s="1"/>
  <c r="D32" i="13"/>
  <c r="E24" i="3" s="1"/>
  <c r="F24" i="3" s="1"/>
  <c r="F20" i="3"/>
  <c r="D32" i="5"/>
  <c r="E15" i="3" s="1"/>
  <c r="F15" i="3" s="1"/>
  <c r="D32" i="6"/>
  <c r="E16" i="3" s="1"/>
  <c r="F16" i="3" s="1"/>
  <c r="C32" i="4"/>
  <c r="F22" i="3"/>
  <c r="D32" i="7"/>
  <c r="E17" i="3" s="1"/>
  <c r="F17" i="3" s="1"/>
  <c r="C32" i="12"/>
  <c r="D29" i="14"/>
  <c r="E25" i="3" s="1"/>
  <c r="F25" i="3" s="1"/>
  <c r="D32" i="12"/>
  <c r="E26" i="3" s="1"/>
  <c r="F26" i="3" s="1"/>
  <c r="C29" i="14"/>
  <c r="C32" i="5"/>
  <c r="F21" i="3"/>
  <c r="C32" i="13"/>
  <c r="C32" i="6"/>
  <c r="C32" i="7"/>
  <c r="F19" i="3"/>
  <c r="C32" i="2"/>
  <c r="D32" i="2"/>
  <c r="E13" i="3" s="1"/>
  <c r="F13" i="3" s="1"/>
  <c r="E27" i="3" l="1"/>
  <c r="E28" i="3" s="1"/>
  <c r="E29" i="3" s="1"/>
</calcChain>
</file>

<file path=xl/sharedStrings.xml><?xml version="1.0" encoding="utf-8"?>
<sst xmlns="http://schemas.openxmlformats.org/spreadsheetml/2006/main" count="396" uniqueCount="261">
  <si>
    <t>หัวข้อ</t>
  </si>
  <si>
    <t>การมุ่งผลสัมฤทธิ์</t>
  </si>
  <si>
    <t>ประเมิน</t>
  </si>
  <si>
    <t>ตนเอง</t>
  </si>
  <si>
    <t>ระดับ</t>
  </si>
  <si>
    <t>รายละเอียด</t>
  </si>
  <si>
    <t>เกณฑ์การประเมินพฤติกรรมในการปฏิบัติงานระดับ 1 ผ่านเกณฑ์การประเมินจำนวน 3 ข้อ</t>
  </si>
  <si>
    <t>1. พยายามทำงานที่ได้รับมอบหมายให้ถูกต้อง</t>
  </si>
  <si>
    <t>2. มานะ อดทน ขยัน หมั่นเพียรในการทำงานให้แล้วเสร็จตามมาตรฐานการปฏิบัติงาน</t>
  </si>
  <si>
    <t>3. รับผิดชอบและส่งงานได้ตามเวลาที่กำหนด</t>
  </si>
  <si>
    <t>4. ทำงานได้ดีขึ้น ถามถึงวิธีการ หรือขอคำแนะนำอย่างกระตือรือร้น และสนใจใฝ่รู้</t>
  </si>
  <si>
    <t>5. แสดงความเห็นในเชิงปรับปรุงพัฒนาเมื่อเห็นถึงสิ่งที่ก่อให้เกิดการสูญเปล่า หรือหย่อนประสิทธิภาพในการทำงาน</t>
  </si>
  <si>
    <t>ผ่านเกณฑ์การประเมินฯ ในระดับ 1 และมีพฤติกรรมในการปฏิบัติงาน ดังต่อไปนี้ จำนวน 3 ข้อ</t>
  </si>
  <si>
    <t>1. หมั่นติดตามและประเมินผลงานของตนเทียบเคียงกับเกณฑ์มาตรฐานการปฏิบัติงาน</t>
  </si>
  <si>
    <t>2. ร้อยละความสำเร็จของชิ้นงานที่ได้รับมอบหมาย</t>
  </si>
  <si>
    <t>3. ร้อยละความสำเร็จของชิ้นงานที่ได้รับมอบหมายที่ถูกต้อง</t>
  </si>
  <si>
    <t>4. ร้อยละความสำเร็จของขึ้นงานที่ได้รับมอบหมายที่ถูกต้อง รวดเร็ว ประหยัดทรัพยากร และสอดคล้องกับเป้าหมายของหน่วยงาน</t>
  </si>
  <si>
    <t>ผ่านเกณฑ์การประเมินฯ ในระดับ 2 และมีพฤติกรรมในการปฏิบัติงาน ดังต่อไปนี้ จำนวน 3 ข้อ</t>
  </si>
  <si>
    <t>1. มีแผนงานที่จะปรับปรุงผลงาน</t>
  </si>
  <si>
    <t>2. ปรับปรุงวิธีการทำงานได้ดีขึ้น มีประสิทธิภาพ</t>
  </si>
  <si>
    <t>3. จำนวนผลงานที่มีการปรับปรุงวิธีการทำงานได้ดีขึ้น</t>
  </si>
  <si>
    <t>4. จำนวนวิธีการทำงานแบบใหม่ที่คาดว่าจะทำให้งานมีประสิทธิภาพมากกว่าเติมเพื่อให้ได้ผลงานตามที่กำหนดไว้</t>
  </si>
  <si>
    <t>ผ่านเกณฑ์การประเมินฯ ในระดับ 3 และมีพฤติกรรมในการปฏิบัติงาน ดังต่อไปนี้ จำนวน 3 ข้อ</t>
  </si>
  <si>
    <t>1. จำนวนวิธีการทำงานแบบใหม่ที่ทำให้งานมีประสิทธิภาพมากกว่าเดิมเพื่อให้ได้ผลงานตามที่กำหนดไว้ และบรรลุเป้าหมายของงาน</t>
  </si>
  <si>
    <t>2. จำนวนวิธีการทำงานแบบใหม่ที่ทำให้งานมีประสิทธิภาพมากกว่าเดิมเพื่อให้ได้ผลงานตามที่กำหนดไว้ และบรรลุเป้าหมายของหน่วยงาน</t>
  </si>
  <si>
    <t>3. จำนวนผลงานที่มีการกำหนดเป้าหมายที่ท้าทายและเป็นไปได้ยาก เพื่อให้ได้ผลงานที่ดีกว่าเดิมอย่างเห็นได้ชัด</t>
  </si>
  <si>
    <t>4. จำนวนผลงานที่มีการพัฒนาระบบ ขั้นตอน วิธีการทำงาน เพื่อให้ได้ผลงานที่โดดเด่น หรือแตกต่างไม่เคยมีผู้ใดทำได้มาก่อน</t>
  </si>
  <si>
    <t>ผ่านเกณฑ์การประเมินฯ ในระดับ 4 และมีพฤติกรรมในการปฏิบัติงาน ตังต่อไปนี้ จำนวน 3 ข้อ</t>
  </si>
  <si>
    <t>1. จำนวนผลงานที่โดดเด่น หรือแตกต่างไม่เคยมีผู้ใดทำได้มาก่อนอย่างน้อย 1 กระบวนงาน</t>
  </si>
  <si>
    <t>2. จำนวนผลงานที่โดดเด่น หรือแตกต่างไม่เคยมีผู้ใดทำได้มาก่อนอย่างน้อย 2 กระบวนงาน</t>
  </si>
  <si>
    <t>3. ตัดสินใจได้ โดยมีการคำนึงถึงผลได้ผลเสียอย่างชัดเจนและดำเนินการ เพื่อให้ภาครัฐและประชาชนได้ประโยชน์สูงสุด</t>
  </si>
  <si>
    <t>4. บริหารจัดการและทุ่มเทเวลา ตลอดจนทรัพยากรเพื่อให้ได้ประโยชน์สูงสุดต่อภารกิจของ หน่วยงานตามที่วางแผนไว้</t>
  </si>
  <si>
    <t>รวม</t>
  </si>
  <si>
    <t>คะแนนที่ได้ (bullet ที่ได้/bullet ทั้งหมดของระดับตำแหน่ง)</t>
  </si>
  <si>
    <t>สรุปผลการประเมิน</t>
  </si>
  <si>
    <t>ผู้บังคับบัญชา</t>
  </si>
  <si>
    <t>สมรรถนะ</t>
  </si>
  <si>
    <t>คะแนนที่ได้</t>
  </si>
  <si>
    <t>สมรรถนะหลัก</t>
  </si>
  <si>
    <t>สมรรถนะเฉพาะตามลักษณะงานที่ปฏิบัติ</t>
  </si>
  <si>
    <t>สมรรถนะทางการบริหาร</t>
  </si>
  <si>
    <t>ผลรวมคะแนน</t>
  </si>
  <si>
    <t>สรุปผลคะแนนการประเมินสมรรถนะ</t>
  </si>
  <si>
    <t>1. การคิดวิเคราะห์</t>
  </si>
  <si>
    <t>2. การดำเนินการเชิงรุก</t>
  </si>
  <si>
    <t>3. การตรวจสอบความถูกต้องตามกระบวนงาน</t>
  </si>
  <si>
    <t>4. ศิลปะการสื่อสารจูงใจ</t>
  </si>
  <si>
    <t>1. สภาวะผู้นำและศักยภาพเพื่อนำการปรับเปลี่ยน</t>
  </si>
  <si>
    <t>2. วิสัยทัศน์และการวางกลยุทธ์</t>
  </si>
  <si>
    <t>3. การสอนงานและการมอบหมายงาน</t>
  </si>
  <si>
    <t>ชื่อ - สกุล</t>
  </si>
  <si>
    <t>ตำแหน่ง</t>
  </si>
  <si>
    <t>ประเภท</t>
  </si>
  <si>
    <t>บุคลากรประเภทสนับสนุน ตำแหน่งประเภททั่วไป</t>
  </si>
  <si>
    <t>บุคลากรประเภทสนับสนุน ตำแหน่งวิชาชีพเฉพาะ/เชี่ยวชาญเฉพาะ</t>
  </si>
  <si>
    <t>บุคลากรประเภทวิชาการ</t>
  </si>
  <si>
    <t>บุคลากรประเภทสนับสนุน ตำแหน่งบริหาร</t>
  </si>
  <si>
    <t>บุคลากรประเภทวิชาการ ตำแหน่งบริหาร</t>
  </si>
  <si>
    <t>ลูกจ้างประจำ</t>
  </si>
  <si>
    <t>ปฏิบัติงาน/พนักงานส่วนงาน</t>
  </si>
  <si>
    <t>ชำนาญงาน</t>
  </si>
  <si>
    <t>ชำนาญงานพิเศษ</t>
  </si>
  <si>
    <t>ชำนาญการ</t>
  </si>
  <si>
    <t>ชำนาญการพิเศษ</t>
  </si>
  <si>
    <t>เชี่ยวชาญ/ผู้เชี่ยวชาญ</t>
  </si>
  <si>
    <t>เชี่ยวชาญพิเศษ</t>
  </si>
  <si>
    <t>อาจารย์</t>
  </si>
  <si>
    <t>ผู้ช่วยศาสตราจารย์</t>
  </si>
  <si>
    <t>รองศาสตราจารย์</t>
  </si>
  <si>
    <t>ศาสตราจารย์</t>
  </si>
  <si>
    <t>รองอธิการบดี</t>
  </si>
  <si>
    <t>ผู้ช่วยอธิการบดี</t>
  </si>
  <si>
    <t>รองผู้อำนวยการสำนัก/สถาบัน</t>
  </si>
  <si>
    <t>ผู้อำนวยการวิสาหกิจ</t>
  </si>
  <si>
    <t>รองผู้อำนวยการวิสาหกิจ</t>
  </si>
  <si>
    <t>ผู้อำนวยการกอง/เทียบเท่า</t>
  </si>
  <si>
    <t>ผู้อำนวยการสำนักงานคณบดี</t>
  </si>
  <si>
    <t>หัวหน้าฝ่าย</t>
  </si>
  <si>
    <t>หัวหน้างาน</t>
  </si>
  <si>
    <t>รองคณบดี</t>
  </si>
  <si>
    <t>ผู้ช่วยคณบดี</t>
  </si>
  <si>
    <t>type1</t>
  </si>
  <si>
    <t>type2</t>
  </si>
  <si>
    <t>type3</t>
  </si>
  <si>
    <t>type4</t>
  </si>
  <si>
    <t>type5</t>
  </si>
  <si>
    <t>ระดับความคาดหวัง</t>
  </si>
  <si>
    <t>จำนวน Bullet</t>
  </si>
  <si>
    <t>1. การมุ่งผลสัมฤทธิ์</t>
  </si>
  <si>
    <t>2. บริการที่ดี</t>
  </si>
  <si>
    <t>3. การสั่งสมความเชี่ยวชาญในงานอาชีพ</t>
  </si>
  <si>
    <t>4. การยึดมั่นในความถูกต้องชอบธรรม และจริยธรรม</t>
  </si>
  <si>
    <t>5. การทำงานเป็นทีม</t>
  </si>
  <si>
    <t>บริการที่ดี</t>
  </si>
  <si>
    <t>3. แจ้งให้ผู้รับบริการทราบความคืบหน้าในการดำเนินเรื่อง หรือขั้นตอนงานต่างๆ ที่ให้บริการโดยไม่เลือกปฏิบัติ</t>
  </si>
  <si>
    <t>1. สุภาพ ยิ้มแย้มแจ่มใส และน้ำเสียงที่จริงใจ ในการต้อนรับ และการให้บริการ</t>
  </si>
  <si>
    <t>2. การให้ข้อมูลและข่าวสารของหน่วยงานที่ถูกต้องชัดเจนแก่ผู้รับบริการ</t>
  </si>
  <si>
    <t>4. การรับฟังปัญหา หรือประเด็นข้อข้องใจและความไม่เข้าใจของผู้รับบริการโดยไม่แสดงอารมณ์โต้ตอบ</t>
  </si>
  <si>
    <t>5. การประสานงานทั้งภายในและภายนอกหน่วยงานและหน่วยงานอื่นที่เกี่ยวข้อง เพื่อให้ผู้รับบริการได้รับบริการที่ต่อเนื่องและรวดเร็ว</t>
  </si>
  <si>
    <t>1. มีความกระตือรือร้น และมีความพร้อมในการให้บริการ การตอบข้อคำถาม ข้อสงสัยรวมถึงการให้ข้อมูลที่เกี่ยวข้องได้อย่างถูกต้อง</t>
  </si>
  <si>
    <t>2. แนะนำบุคคลที่เกี่ยวข้องในงานที่อยู่นอกเหนือจากที่ตนรับผิดชอบให้แก่ผู้รับบริการ</t>
  </si>
  <si>
    <t>3. รับเป็นธุระ ช่วยแก้ปัญหาหรือหาแนวทางแก้ไขปัญหาที่เกิดขึ้น แก่ผู้รับบริการอย่างรวดเร็วไม่บ่ายเบี่ยง ไม่แก้ตัวหรือปัดภาระ</t>
  </si>
  <si>
    <t>4. ดูแลให้ผู้รับบริการได้รับความพึงพอใจ พร้อมทั้งนำข้อเสนอแนะ ปัญหาอุปสรรค ในการให้บริการไปพัฒนาการให้บริการให้ดียิ่งขึ้น</t>
  </si>
  <si>
    <t>1. สามารถตอบปัญหาและให้ข้อมูลทั้งภายในและภายนอกหน่วยงานให้แก่ผู้รับบริการได้ และสามารถสร้างเครือข่ายวิชาชีพการให้บริการที่ดีและผู้รับบริการมีความพึงพอใจ</t>
  </si>
  <si>
    <t>2. สามารถจัดทำมาตรฐานการปฏิบัติงานที่มีประสิทธิภาพได้</t>
  </si>
  <si>
    <t>3. สามารถเชื่อมโยง และบูรณาการ ถึงประโยชน์และความสำคัญในการให้บริการที่ดีให้แก่ทีมงานหรือเครือข่าย</t>
  </si>
  <si>
    <t>4. นำเสนอวิธีการในการให้บริการที่ผู้รับบริการจะได้รับประโยชน์สูงสุดและมีความพึงพอใจมากที่สุด</t>
  </si>
  <si>
    <t>1. มีคู่มือการปฏิบัติงานที่รับผิดชอบไห้บริการแก่ผู้รับบริการ</t>
  </si>
  <si>
    <t>2. สามารถชี้แนะ ให้คำปรึกษาแก่เพื่อนร่วมงานในการบริการที่ดีและมีคุณค่าต่อหน่วยงาน</t>
  </si>
  <si>
    <t>3. สามารถสอนงานแก่เพื่อนร่วมงานในการบริการที่ดีและมีคุณค่าต่อหน่วยงาน</t>
  </si>
  <si>
    <t>4. สามารถสอนงานแก่เพื่อนร่วมงานและบุคคลอื่นนอกหน่วยงานในการบริการที่ดีและมีคุณค่าต่อหน่วยงานและมหาวิทยาลัย</t>
  </si>
  <si>
    <t>1. ปรับเปลี่ยนกลยุทธ์และวิธีการในการให้บริการเชิงรุกแก่ทีมงานและหน่วยงาน</t>
  </si>
  <si>
    <t>2. วิจัยสถาบันเกี่ยวกับการให้บริการและนำผลมาพัฒนาและปรับปรุงการให้บริการด้วยวิธีการแบบใหม่</t>
  </si>
  <si>
    <t>3. เป็นที่ปรึกษาและมีส่วนช่วยในการตัดสินใจที่ผู้รับบริการไว้วางใจและประทับใจ</t>
  </si>
  <si>
    <t>4. สามารถถ่ายทอดประสบการณ์ในการบริการที่ผู้รับบริการมีความพึงพอใจมากที่สุด</t>
  </si>
  <si>
    <t xml:space="preserve">การสั่งสมความเชี่ยวชาญในงานอาชีพ </t>
  </si>
  <si>
    <t>1. ปฏิบัติงานที่ไม่ต้องวิเคราะห์ข้อมูล หรือศึกษาคันคว้าเพิ่มเติม หรือเป็นลักษณะงานแบบเดิมที่เคยปฏิบัติ</t>
  </si>
  <si>
    <t>2. ศึกษาหาความรู้ตามที่หัวหน้างาน หรือผู้บริหารสั่งการหรือชี้แนะเรื่องที่จะต้องศึกษาหาความรู้เพิ่มเติม</t>
  </si>
  <si>
    <t>3. ให้ความสำคัญกับเทคโนโลยี และศึกษาความรู้ใหม่ที่เกี่ยวของกับภาระงานที่ตนรับผิดชอบ แต่ยังไม่สามารถประยุกต์ความรู้ที่ศึกษามาใช้ในการทำงานของตนได้</t>
  </si>
  <si>
    <t>4. สามารถนำเทคโนโลยีขั้นพื้นฐานเสนอเพื่ออธิบายงานของตนได้</t>
  </si>
  <si>
    <t>5. การประยุกต์ใช้เทคโนโลยี และความรู้ใหม่มาใช้ในการพัฒนางานของตนได้ ซึ่งได้รับการแนะนำจากหัวหน้างาน</t>
  </si>
  <si>
    <t>1. ติดตามเทคโนโลยีหรือองค์ความรู้ใหม่ๆ ที่เกี่ยวข้องกับงานของตนที่รับผิดชอบโดยตรงเพื่อนำมาปรับปรุงพัฒนางานของตนเอง</t>
  </si>
  <si>
    <t>2. ใช้องค์ความรู้ของตนเพื่อให้คำปรึกษา แนะนำ สอน ชี้แนะแนวทางแก่เพื่อนร่วมงานหรือผู้ที่เกี่ยวข้องไปประยุกต์ใช้ในการปฏิบัติงาน</t>
  </si>
  <si>
    <t>3. สามารถประยุกต์ใช้ความรู้ เทคนิค แนวทาง วิธีการของเพื่อนร่วมงาน หรือบุคคลอื่นมาพัฒนาและปรับปรุงงานที่ตนได้</t>
  </si>
  <si>
    <t>4. พัฒนาตนเองอยู่เสมอเพื่อให้เกิดความชำนาญงานในสายวิชาชีพของตน</t>
  </si>
  <si>
    <t>1. มีส่วนร่วมในการพัฒนาและปรับปรุงการทำงาน และหรือช่วยแก้ไขปัญหาของทีมงานได้</t>
  </si>
  <si>
    <t>2. นำเสนอโครงการใหม่ที่เป็นประโยชน์ต่องานและหน่วยงาน</t>
  </si>
  <si>
    <t>3. นำความรู้ที่ตนเองชำนาญงานประกอบ การจัดทำวิจัย เพื่อการพัฒนางาน หรือคู่มือการปฏิบัติงาน</t>
  </si>
  <si>
    <t>4. เสนอผลงานที่ได้จากการศึกษา หรือวิจัย เพื่อพัฒนาและปรับปรุงงานของตน หน่วยงาน และผู้บริหารใช้ข้อมูลประกอบการตัดสินใจ</t>
  </si>
  <si>
    <t>1. ใช้ประสบการณ์และความเชี่ยวชาญของตนสอนงานให้คำปรึกษาแนะนำแก่บุคลากร และหน่วยงานภายในองค์กร</t>
  </si>
  <si>
    <t>2. มีผลงานวิจัย หรือนวัตกรรมที่เป็นประโยชน์ต่อการปรับปรุงระบบงาน</t>
  </si>
  <si>
    <t>3. เป็นวิทยากร และหรือตัวแทนของงาน หรือหน่วยงาน ในการนำเสนองานในภาพรวมของหน่วยงาน</t>
  </si>
  <si>
    <t>4. เป็นวิทยากร และหรือตัวแทนของหน่วยงานในการประชุมสัมมนาภายในองค์กร และระดับชาติ</t>
  </si>
  <si>
    <t>1. ส่งเสริมให้เกิดการพัฒนาความสามารถและความเชี่ยวชาญของบุคลากรในระดับต่างๆ</t>
  </si>
  <si>
    <t>2. ส่งเสริมและสนับสนุนการพัฒนาความเชี่ยวชาญแก่บุคลากรภายในองค์กร</t>
  </si>
  <si>
    <t>3. ผลักดันให้เกิดการพัฒนาความรู้ ความเชี่ยวชาญที่สามารถเป็นแนวทางการปฏิบัติงานที่ดีของหน่วยงาน</t>
  </si>
  <si>
    <t>4. ผลักดันให้เกิดการพัฒนาความรู้ ความเชี่ยวชาญที่สามารถเป็นแนวทางการปฏิบัติงานที่ดีของหน่วยงานและมหาวิทยาลัย</t>
  </si>
  <si>
    <t xml:space="preserve">การยึดมั่นในความถูกต้องชอบธรรม และจริยธรรม </t>
  </si>
  <si>
    <t>1. การทำงานตามปกติตามลักษณะที่ได้รับมอบหมายให้ปฏิบัติ โดยไม่ฝ่าฝืนกฎ ระเบียบวินัยขององค์กร</t>
  </si>
  <si>
    <t>2. ไม่เบียดบังเวลาปฏิบัติงานไปทำธุระส่วนตัวจนทำให้หน่วยงานเสียหาย</t>
  </si>
  <si>
    <t>3. ปฏิบัติงานด้วยความซื่อสัตย์ในวิชาชีพของตนอย่างตรงไปตรงมาจนเป็นที่ประจักษ์</t>
  </si>
  <si>
    <t>4. กล้าโต้แย้งอย่างมีเหตุผล หรือแสดงความคิดเห็นที่แตกต่างในสิ่งที่ตนเห็นว่าไม่ถูกต้องกับเพื่อนร่วมงานหรือหัวหน้างาน หรือผู้บริหาร</t>
  </si>
  <si>
    <t>5. กล้าแสดงความคิดเห็นของตนอย่างมีเหตุผลและความเป็นไปได้ต่อหัวหน้างาน และหรือที่ประชุม</t>
  </si>
  <si>
    <t>1. ปฏิบัติงานตามที่ได้รับมอบหมายหรือตามข้อตกลงกับหัวหน้างาน หรือหัวหน้าหน่วยงานให้สำเร็จ ถึงแม้ว่าจะล่วงเลยเวลาปฏิบัติงาน</t>
  </si>
  <si>
    <t>2. ปฏิบัติงานอย่างตรงไปตรงมา และกล้ายอมรับผิดเมื่อตนเองทำผิดพลาด</t>
  </si>
  <si>
    <t>3. อาสาทำงานนอกเหนือจากที่ได้รับมอบหมายโดยไม่ปฏิเสธ ไม่บ่น ทำงานด้วยความเต็มใจแม้ว่าจะมีภาระงานมาก</t>
  </si>
  <si>
    <t>4. ปฏิบัติงานที่มีความกดดันในการปฏิบัติด้วยความพยายาม มุมานะทำงานให้สำเร็จ ตลอดจนการให้กำลังใจเพื่อนร่วมงาน หรือทีมงานที่หมดกำลังในการทำงาน หรืออารมณ์เบื่อหน่ายจากผลการประเมิน</t>
  </si>
  <si>
    <t>1. ครองตน ครองคน ครองงานตามหลักการของจรรยาบรรณของบุคลากรและเป็นแบบอย่างที่ดี</t>
  </si>
  <si>
    <t>2. เป็นแบบอย่างที่ดีในการเสียสละเวลาที่เป็นความสุขส่วนตัวเพื่อให้เกิดผลผลิตที่เป็นประโยชน์ต่อหน่วยงาน</t>
  </si>
  <si>
    <t>3. กล้าแสดงออกในมุมมองที่เห็นแตกต่างอย่างตรงไปตรงมาตามหลักวิชาชีพของตนในที่ประชุม</t>
  </si>
  <si>
    <t>4. กล้าปฏิเสธ หรือไม่ปฏิบัติตามในกรณีที่ถูกผลักดันให้ปฏิบัติงานที่ตนเห็นว่าไม่ถูกต้องตามหลักวิชาชีพ หรือตามระเบียบมหาวิทยาลัย หรือไม่มั่นคงต่อหน้าที่</t>
  </si>
  <si>
    <t>1. ปฏิบัติงานด้วยความถูกต้องตามหลักกฎหมาย และจรรยาบรรณวิชาชีพ ถึงแม้ว่าจะอยู่ในภาวะกดดันในการทำงาน</t>
  </si>
  <si>
    <t>2. มุ่งมั่นในการปฏิบัติงานโดยมุ่งพิทักษ์ผลประโยชน์ของทางราชการเป็นหลัก แม้จะอยู่ในสถานการณ์ยากลำบาก</t>
  </si>
  <si>
    <t>3. กล้าตัดสินใจและแก้ปัญหาได้อย่างถูกต้อง เป็นธรรมและโปร่งใส</t>
  </si>
  <si>
    <t>4. กล้าตัดสินใจและแก้ปัญหาได้อย่างถูกต้อง เป็นธรรม โปร่งใส โดยคำนึงถึงประโยชน์ต่อมหาวิทยาลัยเป็นหลัก ถึงแม้ว่าจะก่อความไม่พึงพอใจให้แก่ผู้มีส่วนได้ส่วนเสีย</t>
  </si>
  <si>
    <t>1. ประพฤติ ปฏิบัติตัวด้วยศักดิ์ศรีของความเป็นบุคลากรมหาวิทยาลัยแม่โจ้</t>
  </si>
  <si>
    <t>2. ยืนหยัด พิทักษ์ผลประโยชน์และชื่อเสียงของคณะ/หน่วยงาน จนเป็นเอกลักษณ์ และ อัตลักษณ์ของคณะ/หน่วยงาน</t>
  </si>
  <si>
    <t>3. ยืนหยัด พิทักษ์ผลประโยชน์และชื่อเสียงของมหาวิทยาลัยจนเป็นเอกลักษณ์ และอัตลักษณ์ของมหาวิทยาลัย</t>
  </si>
  <si>
    <t>4. ยืนหยัด พิทักษ์ผลประโยชน์และชื่อเสียงของมหาวิทยาลัยจนเป็นเอกลักษณ์ และอัตลักษณ์ของมหาวิทยาลัย แม้จะอยู่บนพื้นฐานความเสี่ยงต่อความมั่นคงในตำแหน่งหน้าที่ราชการ และความปลอดภัยชีวิตและทรัพย์สิน</t>
  </si>
  <si>
    <t xml:space="preserve">การทำงานเป็นทีม </t>
  </si>
  <si>
    <t>1. พยายามปฏิบัติงานที่ได้รับมอบหมายจากหัวหน้าหรือทีมงานให้สำเร็จได้ด้วยตนเอง</t>
  </si>
  <si>
    <t>2. รับผิดชอบภาระงานของตน และสามารถปฏิบัติงานได้สำเร็จตามมอบหมาย</t>
  </si>
  <si>
    <t>3. สามารถรายงานผลการดำเนินงาน หรือความก้าวหน้าของงานให้สมาชิกในทีมทราบ</t>
  </si>
  <si>
    <t>4. สนับสนุนแนวคิด โครงการ กิจกรรม หรือกระบวนการทำงานของทีม และยอมปฏิบัติตามมติของทีม</t>
  </si>
  <si>
    <t>5. เมื่อได้รับข้อมูล ข่าวสาร เทคโนโลยีใหม่ หรือองค์ความรู้ใหม่ที่เห็นว่าจะเป็นประโยชน์ต่อการทำงานของทีมจะนำมาถ่ายทอดให้สมาชิกในทีมทราบทุกครั้งถึงแม้ว่าเป็นเรื่องที่ไม่เกี่ยวข้องกับทีมงานของตน</t>
  </si>
  <si>
    <t>1. ช่วยเหลือทีมงานเฉพาะเรื่องที่เกี่ยวข้องกับภาระงาน</t>
  </si>
  <si>
    <t>2. ร่วมยินดี และสนับสนุนในทางสร้างสรรค์ เมื่อมีผู้ที่กล่าวชื่นชมสมาชิกในทีมในทางสร้างสรรค์</t>
  </si>
  <si>
    <t>3. กล่าวชื่นชมหรือชมเชยกับบุคคลอื่นถึงสมาชิกในทีมในทางสร้างสรรค์ทุกครั้งที่มีโอกาส</t>
  </si>
  <si>
    <t>4. แสดงความชื่นชมสมาชิกในทีมทันทีเมื่อทราบข่าวว่าสมาชิกได้ทำสิ่งที่เป็นประโยชน์ต่อส่วนรวม หรือต่อองค์กร</t>
  </si>
  <si>
    <t>1. รับฟังความคิดเห็นที่แตกต่างของสมาชิกในทีม และตัดสินใจตามความเห็นส่วนใหญ่ของทีม</t>
  </si>
  <si>
    <t>2. สนับสนุนให้การทำงานของทีมบรรลุเป้าหมายโดยการเข้าไปช่วยเหลือสมาชิกแก้ไขปัญหาทุกครั้งที่ได้รับการขอร้องจากสมาชิกในทีม</t>
  </si>
  <si>
    <t>3. การเปิดโอกาสให้สมาชิกในทีมนำเสนอและแลกเปลี่ยนความคิดเห็นองค์ความรู้ ประสบการณ์ ซึ่งกันและกันเพื่อให้เกิดองค์ความรู้ใหม่</t>
  </si>
  <si>
    <t>4. ประชุม สัมมนาเพื่อรับฟังความคิดเห็นที่หลากหลายของสมาชิกในทีมทุกคนที่จะตัดสินใจ และวางแผนงาน โครงการกิจกรรมต่อไป</t>
  </si>
  <si>
    <t>1. สร้างขวัญและกำลังใจให้แก่สมาชิกในทีมแด่ละคนด้วยการยกย่อง ชมเชย เมื่อสมาชิกสร้างงานหรือประโยชน์ให้แก่ทีม</t>
  </si>
  <si>
    <t>2. ให้ความช่วยเหลือเกื้อกูลแก่เพื่อนร่วมทีม แม้ไม่มีการร้องขอ</t>
  </si>
  <si>
    <t>3. กระตุ้นและส่งเสริมให้สมาชิกในทีมมีขวัญและกำลังใจในการสร้างประโยชน์แก่ทีมอย่างต่อเนื่อง</t>
  </si>
  <si>
    <t xml:space="preserve">4. สนับสนุนด้านทรัพยากร เช่น เครื่องคอมพิวเตอร์ โทรศัพท์ และบุคลากรเป็นต้น </t>
  </si>
  <si>
    <t>1. ส่งเสริมและสนับสนุนให้สมาชิกในทีมสร้างสัมพันธภาพกับบุคลากรหน่วยงานอื่นทั้งภายในและภายนอกหน่วยงาน เพื่อให้เกิดเครือข่ายวิชาชีพ</t>
  </si>
  <si>
    <t>2. สนับสนุนในการสร้างแผนงาน กิจกรรม โครงการที่จะส่งเสริมให้สมาชิกทุกคนในทีมตระหนักถึงการร่วมแรงร่วมใจกันในรูปแบบต่างๆ</t>
  </si>
  <si>
    <t>3. สนับสนุนให้เกิดวัฒนธรรมการทำงานเป็นทีมในหน่วยงาน</t>
  </si>
  <si>
    <t>4. ให้ความสำคัญในการสร้างเครือข่ายระหว่างสาขาวิชาชีพทั้งในและต่างประเทศ</t>
  </si>
  <si>
    <t>สภาวะผู้นำและศักยภาพเพื่อนำการปรับเปลี่ยน</t>
  </si>
  <si>
    <t>1. วางแผนการประชุม ดำเนินการประชุมให้เป็นไปตามระเบียบ วาระ วัตถุประสงค์ และเวลา ตลอดจนมอบหมายงานให้แก่บุคคลในกลุ่มได้ รวมถึงการติดตามผลการมอบหมายงาน</t>
  </si>
  <si>
    <t>2. แจ้งข่าวสารให้ผู้ที่จะได้รับผลกระทบจากการตัดสินใจรับทราบ และอธิบายเหตุผลในการตัดสินใจให้ผู้ที่เกี่ยวข้องทราบ</t>
  </si>
  <si>
    <t>3. มีความเข้าใจในการเปลี่ยนแปลงและพร้อมที่จะปรับเปลี่ยนพฤติกรรมในการปฏิบัติงานให้สอดคล้องกับการเปลี่ยนแปลงของหน่วยงาน</t>
  </si>
  <si>
    <t>4. ศึกษาถึงผลกระทบในการปฏิบัติงาน ปรับแผนการปฏิบัติงาน และการพัฒนาตนเองให้มีศักยภาพ ให้สอดคล้องกับการเปลี่ยนแปลงของหน่วยงาน</t>
  </si>
  <si>
    <t>5. สามารถปฏิบัติงานได้อย่างมีศักยภาพและมีความสุขในการเปลี่ยนแปลง ส่งผลต่อผลงานที่เพิ่มขึ้น</t>
  </si>
  <si>
    <t>1. ส่งเสริมและกระทำการเพื่อให้กลุ่มงานปฏิบัติหน้าที่ได้อย่างเต็มประสิทธิภาพ พร้อมที่จะช่วยเหลือเพื่อนร่วมงาน หรือทีมงานให้ตระหนักและเข้าใจถึงความจำเป็นในการเปลี่ยนแปลงของหน่วยงาน</t>
  </si>
  <si>
    <t>2. กำหนดเป้าหมาย ทิศทางที่ชัดเจน จัดกลุ่มงานและเลือกคนให้เหมาะกับงาน หรือกำหนดวิธีการที่จะทำให้กลุ่มทำงานได้ดีขึ้น หรือกระตุ้นให้เพื่อนร่วมงาน หรือทีมงาน เล็งเห็นโอกาสและประโยชน์ของหน่วยงาน และตนเองที่จะได้รับในการเปลี่ยนแปลง</t>
  </si>
  <si>
    <t>3. รับฟังความคิดเห็นของผู้อื่น ส่งเสริม และสนับสนุนให้เพื่อนร่วมงาน หรือทีมงานให้มีศักยภาพทั้งร่างกายและจิตใจ และมีความพร้อมในด้านความรู้ ความสามารถ และทักษะที่จำเป็นในการปฏิบัติงาน</t>
  </si>
  <si>
    <t>4. ส่งเสริม และสนับสนุนให้เพื่อนร่วมงาน หรือทีมงานมีส่วนร่วมในการเสนอแผนงาน โครงการ กิจกรรมหรือวิธีการต่างๆ ที่เหมาะสมในการแสดงศักยภาพเพื่อนำการปรับเปลี่ยนหน่วยงาน</t>
  </si>
  <si>
    <t>1. เป็นที่ปรึกษาและช่วยเหลือทีมงาน รับฟังความคิดเห็นที่แตกต่างของเพื่อนร่วมงาน หรือทีมงานที่ยังมองไม่เห็นความสำคัญของการปรับเปลี่ยนตนเอง พร้อมทั้งเปรียบเทียบความแตกต่างในสาระสำคัญในสิ่งที่ปฏิบัติในปัจจุบันและสิ่งที่จะปฏิบัติในการเปลี่ยนแปลง</t>
  </si>
  <si>
    <t>2. มีวิธีการที่โน้มน้าวให้เพื่อนร่วมงาน หรือทีมงานมองเห็นความสำคัญของการเปลี่ยนแปลง พร้อมทั้งการสร้างบรรยากาศในการปฏิบัติงานให้มีความสุข</t>
  </si>
  <si>
    <t>3. รับฟังปัญหาของทีมงาน การเปิดโอกาสให้เพื่อนร่วมงาน หรือทีมงานนำเสนอและแลกเปลี่ยนความคิดเห็นองค์ความรู้ประสบการณ์ซึ่งกันและกันเพื่อให้เกิดองค์ความรู้ใหม่ในการเปลี่ยนแปลง</t>
  </si>
  <si>
    <t>4. จัดหาบุคลากร ทรัพยากร หรือข้อมูลที่สำคัญให้ทีมงาน ประชุม สัมมนาเพื่อรับฟังความคิดเห็นที่หลากหลายจากเพื่อนร่วมงาน หรือทีมงานที่ยังไม่ยอมรับการเปลี่ยนแปลง และกระตุ้นให้ทุกคนยอมรับในปรับเปลี่ยนตนเอง และให้มีส่วนร่วมในการกำหนดแผนงาน โครงการกิจกรรมต่อไป</t>
  </si>
  <si>
    <t>1. นำผล หรือแนวทาง ที่ได้จากการประชุม สัมมนามาปรับแผนงาน โครงการ กิจกรรม แนวทางหรือหลักการ เพื่อเป็นกรอบปฏิบัติงานของทีมงาน และเป็นประโยชน์ต่อหน่วยงาน</t>
  </si>
  <si>
    <t>2. ประพฤติตนอยู่ในกรอบของแนวทางหรือหลักการปฏิบัตินั้น และประพฤติตนเป็นแบบอย่างที่ดี</t>
  </si>
  <si>
    <t>3. มีวิธีการ หรือแนวทางการปฏิบัติงานรูปแบบใหม่ที่หลากหลายในการบริหารจัดการในการเปลี่ยนแปลง</t>
  </si>
  <si>
    <t>4. การบังคับบัญชาและสั่งการตามหลักธรรมาภิบาล ติดตามและประเมินผลการบริหารจัดการในการเปลี่ยนแปลงเพื่อนำไปพัฒนาศักยภาพเพื่อนำการปรับเปลี่ยนต่อไป</t>
  </si>
  <si>
    <t>1. สร้างแรงจูงใจ สร้างขวัญและกำลังใจ ให้ทีมงานเกิดความมั่นใจ มีความเชื่อมั่นในการปฏิบัติภารกิจให้สำเร็จลุล่วง</t>
  </si>
  <si>
    <t>2. มีวิสัยทัศน์ในการสร้างกลยุทธ์เพื่อรับมือกับการเปลี่ยนแปลง มีแผนงาน กลยุทธ์ มาตรการ เพื่อผลักดันให้บุคลากรสามารถปฏิบัติงานได้อย่างราบรื่น และประสบผลสำเร็จ</t>
  </si>
  <si>
    <t>3. ให้ทีมงานมีส่วนร่วมในการร่วมกันคิดวิสัยทัศน์ในการสร้างกลยุทธ์เพื่อรับมือกับการเปลี่ยนแปลงในอนาคต</t>
  </si>
  <si>
    <t>4. ติดตามและประเมินผลการดำเนินการแผนงานที่กำหนดไว้</t>
  </si>
  <si>
    <t>วิสัยทัศน์และการวางกลยุทธ์</t>
  </si>
  <si>
    <t>1. สามารถอธิบายได้อย่างชัดเจนว่างานหรือกิจกรรมที่ทำเกี่ยวข้องหรือส่งเสริมการปฏิบัติตามวิสัยทัศน์ของมหาวิทยาลัยอย่างไร</t>
  </si>
  <si>
    <t>2. สามารถอธิบายได้ว่านโยบาย ภารกิจ และกลยุทธ์ของภาครัฐและมหาวิทยาลัยสัมพันธ์เชื่อมโยงกับภารกิจของหน่วยงานที่ดูแลรับผิดชอบอย่างไร</t>
  </si>
  <si>
    <t>3. สามารถตรวจสอบและระบุปัญหา อุปสรรค หรือโอกาสที่เกิดขึ้นในหน่วยงานได้อย่างมีเหตุผลและชัดเจน</t>
  </si>
  <si>
    <t>1. สามารถอธิบายได้อย่างชัดเจนถึงวิสัยทัศน์และเป้าหมายทางกลยุทธ์ของสถาบันอุดมศึกษา และเชื่อมโยงว่าหน่วยงานที่ดูแลรับผิดชอบเป็นส่วนหนึ่งของการบรรลุวิสัยทัศน์และเป้าหมายเหล่านั้นได้อย่างไร</t>
  </si>
  <si>
    <t>2. สามารถเรียนรู้และรับฟังความคิดเห็นจากผู้อื่นเพื่อใช้เป็นข้อมูลในการประกอบการกำหนดวิสัยทัศน์ของหน่วยงาน</t>
  </si>
  <si>
    <t>3. สามารถใช้ประสบการณ์และความรู้ที่มีเพื่อปรับปรุงและประยุกต์ใช้กลยุทธ์ของหน่วยงานให้สอดคล้องกับกลยุทธ์ของมหาวิทยาลัย</t>
  </si>
  <si>
    <t>4. สามารถปรับปรุงกลยุทธ์ของหน่วยงานให้เหมาะสมกับการเปลี่ยนแปลงหรือสถานการณ์ภายนอกที่มีผลต่อการดำเนินงานขององค์กร</t>
  </si>
  <si>
    <t>1. สร้างสภาพแวดล้อมและโอกาสให้กับสมาชิกในทีมเพื่อให้พวกเขารู้สึกถึงความสำคัญของวิสัยทัศน์และมีความกระตือรือร้นในการทำงานตามวิสัยทัศน์นั้น</t>
  </si>
  <si>
    <t>2. ให้คำปรึกษาและแนะนำวิธีการปฏิบัติงานให้สอดคล้องกับวิสัยทัศน์และเป้าหมายขององค์กรอย่างเหมาะสม</t>
  </si>
  <si>
    <t>3. ใช้ทฤษฎีหรือแนวคิดทางการบริหารเชิงลึกเพื่อพัฒนาเป้าหมายหรือกลยุทธ์ของหน่วยงานให้มีความเหมาะสมและเฉพาะเจาะจงตามสถานการณ์</t>
  </si>
  <si>
    <t>4. นำเสนอแนวทางการปฏิบัติที่มีผลสำเร็จและเป็นที่ยอมรับในวงการหรือผลการวิจัยที่เกี่ยวข้องมาประยุกต์ใช้ในการกำหนดแผนงานเชิงกลยุทธ์ของหน่วยงานให้เหมาะสมและมีประสิทธิภาพ</t>
  </si>
  <si>
    <t>1. สามารถกำหนดนโยบายใหม่ที่สอดคล้องกับวิสัยทัศน์และเป้าหมายของมหาวิทยาลัย เช่น การสร้างนโยบายที่ส่งเสริมนวัตกรรม การทำงานร่วมกับชุมชน หรือการพัฒนาการเรียนรู้และการสอน</t>
  </si>
  <si>
    <t>2. สามารถประเมินและวิเคราะห์สถานการณ์ที่มหาวิทยาลัยพบเจอในด้านต่างๆ เช่น สภาพการเงิน แนวโน้มทางการศึกษา หรือความต้องการของนักศึกษา เพื่อใช้ในการกำหนดกลยุทธ์ต่อไป</t>
  </si>
  <si>
    <t>3. สามารถทำการคาดการณ์และกำหนดกลยุทธ์ให้สอดคล้องกับสถานการณ์ที่มีการเปลี่ยนแปลง โดยพิจารณาถึงความต้องการและความเหมาะสมของมหาวิทยาลัยในการตอบสนองต่อสถานการณ์ดังกล่าว</t>
  </si>
  <si>
    <t>1. รู้และเข้าใจวิสัยทัศน์ระดับประเทศ</t>
  </si>
  <si>
    <t>2. ศึกษา วิเคราะห์ข้อมูลเพื่อนำมากำหนดวิสัยทัศน์ของมหาวิทยาลัยให้สอดคล้องกับวิสัยทัศน์ระดับประเทศ</t>
  </si>
  <si>
    <t>3. กำหนดวิสัยทัศน์ เป้าหมาย และทิศทางในการปฏิบัติหน้าที่ของมหาวิทยาลัยเพื่อให้บรรลุวิสัยทัศน์ซึ่งสอดคล้องกับวิสัยทัศน์ระดับประเทศ หรือสังคมอย่างเหมาะสม</t>
  </si>
  <si>
    <t>4. สามารถทำการปรับเปลี่ยนทิศทางของกลยุทธ์โดยต่อเนื่อง ให้สอดคล้องกับการเปลี่ยนแปลงที่เกิดขึ้นภายนอกและภายในมหาวิทยาลัยเพื่อให้สามารถบรรลุเป้าหมายและวิสัยทัศน์ได้อย่างมีประสิทธิภาพ</t>
  </si>
  <si>
    <t>การสอนงานและการมอบหมายงาน</t>
  </si>
  <si>
    <t>1. มีการวางแผนผลการปฏิบัติราชการในหน่วยงาน</t>
  </si>
  <si>
    <t>2. วิเคราะห์ภาระงาน กำหนดตัวชี้วัด และกำหนดเป้าหมายพร้อมทั้งสมรรถนะในการปฏิบัติงานในหน่วยงานได้อย่างชัดเจน</t>
  </si>
  <si>
    <t>3. มอบหมายภาระงาน ตัวชี้วัด เป้าหมาย และสมรรถนะในการปฏิบัติงานให้ผู้รับผิดชอบได้</t>
  </si>
  <si>
    <t>4. ติดตามผลการดำเนินการโดยการให้คำปรึกษา หารือการแนะนำ การสอนงาน และการลงมือปฏิบัติให้เป็นแนวทางหรือตัวอย่าง เพื่อผู้รับมอบหมายงานสามารถปฏิบัติงานต่อไปได้</t>
  </si>
  <si>
    <t>5. ชี้แนะวิธีการค้นคว้าหาความรู้จากแหล่งข้อมูล หรือแหล่งทรัพยากรอื่นๆ เพื่อใช้ในการพัฒนาผลการปฏิบัติงาน เช่น การค้นหาความรู้จากสื่ออิเล็กทรอนิกส์ จากผู้มีประสบการณ์สาขาวิชาชีพที่เกี่ยวข้องในสืบเสาะหาข้อมูล เป็นต้น</t>
  </si>
  <si>
    <t>1. สามารถนำผลการดำเนินการที่พบจากการให้คำปรึกษา หารือ การแนะนำ การสอนงาน ปัญหาและอุปสรรคในการดำเนินการที่ไม่สำเร็จของผู้ได้รับมอบหมายมาจัดทำแผนงาน โครงการ และกิจกรรมประกอบการพัฒนาวิธีการปฏิบัติงาน</t>
  </si>
  <si>
    <t>2. สรุปผลการให้คำปรึกษา หารือ คำแนะนำ รวมถึงการสอนงานทั้งที่เป็นทางการและไม่เป็นทางการ พร้อมทั้งการส่งเสริมข้อดีและปรับปรุงข้อด้อยให้ลดลง</t>
  </si>
  <si>
    <t>3. ติดตามและประเมินผลการปฏิบัติงานแล้วสรุปผลการประเมินการปฏิบัติงานรายบุคคลเพื่อจัดทำแผนพัฒนารายบุคคลต่อไป</t>
  </si>
  <si>
    <t>4. การให้โอกาสผู้ใต้รับมอบหมาย หรือผู้ใต้บังคับบัญชาได้แสดงศักยภาพเพื่อสร้าง ความมั่นใจในการปฏิบัติงานส่งผลต่อผลงานที่มีคุณภาพสูงขึ้น</t>
  </si>
  <si>
    <t>1. จัดทำแผนพัฒนาผู้ใต้บังคับบัญชาทั้งในระยะ 6 เดือนและ 12 เดือน</t>
  </si>
  <si>
    <t>2. พิจารณาผู้ใต้บังคับบัญชาให้เข้ารับการพัฒนาให้สอดคล้องกับผลการประเมิน</t>
  </si>
  <si>
    <t>3. มอบหมายหน้าที่ความรับผิดชอบในระดับตัดสินใจให้ผู้ใต้บังคับบัญชาเป็นบางเรื่องเพื่อให้มีโอกาสริเริ่มสิ่งใหม่ๆ หรือบริหารจัดการด้วยตนเอง</t>
  </si>
  <si>
    <t>4. ติดตามและประเมินผลการปฏิบัติงานที่ได้มอบหมายหน้าที่ความรับผิดชอบในระดับการตัดสินใจ 3 เดือน/ครั้ง หรือ 6 เดือน/ครั้ง และนำผลไปปรับปรุงและพัฒนาในการมอบหมายหน้าที่ความรับผิดชอบในครั้งต่อไป</t>
  </si>
  <si>
    <t>1. ศึกษาปัจจัยที่เป็นผลกระทบต่อการปรับเปลี่ยนทัศนคติในการพัฒนาศักยภาพของผู้ใต้บังคับบัญชา</t>
  </si>
  <si>
    <t>2. วิเคราะห์เพื่อหาวิธีการ หรือแนวทางในการพัฒนาศักยภาพของผู้ใต้บังคับบัญชาให้สามารถให้คำปรึกษาหารือ การแนะนำ และการสอนงานแก่เพื่อนร่วมงานและทีมงานได้หลากหลายรูปแบบ</t>
  </si>
  <si>
    <t>3. มอบหมายให้ผู้ใต้บังคับบัญชาทดลองใช้วิธีการใดวิธีการหนึ่งในการให้คำปรึกษา หารือ การแนะนำ และการสอนงานให้เพื่อนร่วมงาน และทีมงาน</t>
  </si>
  <si>
    <t>4. ติดตามและประเมินผลการทดลองใช้วิธีการใดวิธีการหนึ่งในการให้คำปรึกษา หารือ การแนะนำ และการสอนงานของผู้ใต้บังคับบัญชาเพื่อนำข้อมูลไปพัฒนาศักยภาพของผู้ใต้บังคับบัญชา</t>
  </si>
  <si>
    <t>1. มีระบบการบริหารผลการปฏิบัติงานไว้อย่างชัดเจน (PMS) ในหน่วยงาน</t>
  </si>
  <si>
    <t>2. มีคู่มือการใช้ระบบการบริหารผลการปฏิบัติงานให้หน่วยงานถือปฏิบัติ</t>
  </si>
  <si>
    <t>3. ให้ความรู้ในการใช้ระบบการบริหารผลการปฏิบัติงานตามหน่วยงานให้ครบทุกหน่วยงาน</t>
  </si>
  <si>
    <t>4. ติดตามและประเมินผลการใช้ระบบการบริหารผลการปฏิบัติงานตามหน่วยงานทุกหน่วยงาน เพื่อนำข้อมูลเสนอมหาวิทยาลัยต่อไป</t>
  </si>
  <si>
    <t>ส่วนงาน</t>
  </si>
  <si>
    <t>เลือกประเภท</t>
  </si>
  <si>
    <t>เลือกระดับ</t>
  </si>
  <si>
    <t>เมื่อตัวเลขระดับความคาดหวัง และจำนวน Bullet แสดงแล้ว ถึงเลือก Sheet ถัดไป</t>
  </si>
  <si>
    <t>สรุปผลการประเมินสมรรถนะ</t>
  </si>
  <si>
    <t>ปฏิบัติการ/พนักงานส่วนงาน</t>
  </si>
  <si>
    <t>คะแนนที่ใช้ในการรายงานผลประเมินในระบบ PMS (เต็ม 5 คะแนน)</t>
  </si>
  <si>
    <t>ประเมินตนเอง</t>
  </si>
  <si>
    <t>ประเมินโดยผู้บังคับบัญชา</t>
  </si>
  <si>
    <t>คำจำกัดความ : ความมุ่งมั่นจะปฏิบัติหน้าที่ราชการให้ดีหรือให้เกินมาตรฐานที่มีอยู่ โดยมาตรฐานนี้อาจเป็นผลการปฏิบัติงานที่ผ่านมาของตนเอง หรือเกณฑ์วัดผลสัมฤทธิ์ที่สถาบันอุดมศึกษากำหนดขึ้น อีกทั้งยังหมายรวมถึงการสร้างสรรค์พัฒนาผลงานหรือกระบวนการปฏิบัติงานตามเป้าหมายที่ยากและท้าทายชนิดที่อาจไม่เคยมีผู้ใดสามารถกระทำได้มาก่อน</t>
  </si>
  <si>
    <t>คำจำกัดความ : ความตั้งใจและความพยายามในการให้บริการแก่ผู้รับบริการหรือหน่วยงานอื่นๆ ที่เกี่ยวข้อง</t>
  </si>
  <si>
    <t>คำจำกัดความ : ความสนใจใฝ่รู้ สั่งสม ความรู้ความสามารถของตนในการปฏิบัติงาน ด้วยการศึกษา ค้นคว้า และพัฒนาตนเองอย่างต่อเนื่อง จนสามารถประยุกต์ใช้ความรู้เชิงวิชาการและเทคโนโลยีต่างๆ เข้ากับการปฏิบัติงานให้เกิดผลสัมฤทธิ์</t>
  </si>
  <si>
    <t>คำจำกัดความ : การดำรงตนและประพฤติปฏิบัติอย่างถูกต้องเหมาะสมทั้งตามกฎหมายคุณธรรม จรรยาบรรณแห่งวิชาชีพ และจรรยาบรรณของบุคลากรเพื่อรักษาศักดิ์ศรีแห่งความเป็นบุคลากรมหาวิทยาลัยแม่โจ้</t>
  </si>
  <si>
    <t>คำจำกัดความ : ความตั้งใจที่จะทำงานร่วมกับผู้อื่น เป็นส่วนหนึ่งของทีม หน่วยงาน หรือสถาบันอุดมศึกษา โดยผู้ปฏิบัติมีฐานะเป็นสมาชิก ไม่จำเป็นต้องมีฐานะหัวหน้าทีม รวมทั้งความสามารถในการสร้างและรักษาสัมพันธภาพกับสมาชิกในทีม</t>
  </si>
  <si>
    <t>คำจำกัดความ : ความสามารถ หรือความตั้งใจที่จะรับบทในการเป็นผู้นำของกลุ่ม กำหนดทิศทาง เป้าหมาย วิธีการทำงาน ให้ทีมปฏิบัติงานได้อย่างราบรื่น เต็มประสิทธิภาพและบรรลุวัตถุประสงค์ของสถาบันอุดมศึกษา ความสามารถในการกระตุ้น หรือผลักดันหน่วยงานไปสู่การปรับเปลี่ยนที่เป็นประโยชน์ รวมถึงการสื่อสารให้ผู้อื่นรับรู้ เข้าใจ และดำเนินการให้การปรับเปลี่ยนนั้นเกิดขึ้นจริง</t>
  </si>
  <si>
    <t>คำจำกัดความ : ความสามารถในการกำหนดทิศทาง ภารกิจ และเป้าหมายการทำงานที่ชัดเจนและความสามารถในการสร้างความร่วมแรงร่วมใจเพื่อให้ภารกิจบรรลุวัตถุประสงค์ เข้าใจวิสัยทัศน์และนโยบายภาครัฐและสามารถนำมาประยุกต์ใช้ในการกำหนดกลยุทธ์ของสถาบันอุดมศึกษาได้</t>
  </si>
  <si>
    <t>คำจำกัดความ : ความตั้งใจที่จะส่งเสริมการเรียนรู้หรือการพัฒนาผู้อื่นในระยะยาวจนถึงระดับที่เชื่อมั่นว่าจะสามารถมอบหมายหน้าที่ความรับผิดชอบให้ผู้นั้นมีอิสระที่จะตัดสินใจในการปฏิบัติงานของตน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</si>
</sst>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1"/>
      <color theme="0"/>
      <name val="Calibri"/>
      <family val="2"/>
      <charset val="222"/>
      <scheme val="minor"/>
    </font>
    <font>
      <b/>
      <u/>
      <sz val="16"/>
      <color rgb="FFFF0000"/>
      <name val="TH Sarabun New"/>
      <family val="2"/>
    </font>
    <font>
      <sz val="16"/>
      <color theme="0"/>
      <name val="TH Sarabun New"/>
      <family val="2"/>
    </font>
    <font>
      <u/>
      <sz val="11"/>
      <color theme="10"/>
      <name val="Calibri"/>
      <family val="2"/>
      <charset val="222"/>
      <scheme val="minor"/>
    </font>
    <font>
      <b/>
      <u/>
      <sz val="16"/>
      <color theme="10"/>
      <name val="TH Sarabun New"/>
      <family val="2"/>
    </font>
    <font>
      <sz val="16"/>
      <color theme="10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0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top" wrapText="1"/>
    </xf>
    <xf numFmtId="0" fontId="2" fillId="0" borderId="6" xfId="0" applyFont="1" applyBorder="1" applyProtection="1">
      <protection locked="0" hidden="1"/>
    </xf>
    <xf numFmtId="0" fontId="4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0" fontId="3" fillId="0" borderId="0" xfId="0" applyFont="1" applyProtection="1"/>
    <xf numFmtId="0" fontId="1" fillId="0" borderId="0" xfId="0" applyFont="1" applyProtection="1"/>
    <xf numFmtId="2" fontId="2" fillId="3" borderId="1" xfId="0" applyNumberFormat="1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3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Protection="1">
      <protection locked="0"/>
    </xf>
    <xf numFmtId="0" fontId="8" fillId="0" borderId="1" xfId="1" applyFont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vertical="top" wrapText="1"/>
    </xf>
    <xf numFmtId="0" fontId="9" fillId="0" borderId="1" xfId="1" applyFont="1" applyBorder="1" applyAlignment="1" applyProtection="1">
      <alignment vertical="center" wrapText="1"/>
    </xf>
    <xf numFmtId="0" fontId="6" fillId="0" borderId="0" xfId="0" applyFont="1" applyProtection="1">
      <protection locked="0"/>
    </xf>
    <xf numFmtId="2" fontId="6" fillId="0" borderId="1" xfId="0" applyNumberFormat="1" applyFont="1" applyBorder="1" applyProtection="1">
      <protection hidden="1"/>
    </xf>
    <xf numFmtId="0" fontId="6" fillId="0" borderId="1" xfId="0" applyFont="1" applyBorder="1" applyProtection="1">
      <protection locked="0"/>
    </xf>
    <xf numFmtId="0" fontId="5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protection hidden="1"/>
    </xf>
    <xf numFmtId="2" fontId="3" fillId="2" borderId="1" xfId="0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 applyProtection="1">
      <protection hidden="1"/>
    </xf>
    <xf numFmtId="2" fontId="3" fillId="4" borderId="1" xfId="0" applyNumberFormat="1" applyFont="1" applyFill="1" applyBorder="1" applyAlignment="1" applyProtection="1">
      <alignment horizont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hrd.mju.ac.th/wtms_documentDownload.aspx?id=ODI2MDg=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hrd.mju.ac.th/wtms_documentDownload.aspx?id=ODI2MDk=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hrd.mju.ac.th/wtms_documentDownload.aspx?id=ODI2MTA=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hrd.mju.ac.th/wtms_documentDownload.aspx?id=ODI2MTE=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hrd.mju.ac.th/wtms_documentDownload.aspx?id=ODI2MTI=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hrd.mju.ac.th/wtms_documentDownload.aspx?id=ODI2MTc=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hrd.mju.ac.th/wtms_documentDownload.aspx?id=ODI2MTg=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rd.mju.ac.th/wtms_documentDownload.aspx?id=ODI2MTk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2:L20"/>
  <sheetViews>
    <sheetView workbookViewId="0">
      <selection activeCell="D20" sqref="D20"/>
    </sheetView>
  </sheetViews>
  <sheetFormatPr defaultColWidth="8.88671875" defaultRowHeight="14.4"/>
  <cols>
    <col min="1" max="1" width="8.88671875" style="1"/>
    <col min="2" max="2" width="19.21875" style="1" customWidth="1"/>
    <col min="3" max="3" width="60.44140625" style="1" customWidth="1"/>
    <col min="4" max="5" width="8.88671875" style="1"/>
    <col min="6" max="12" width="8.88671875" style="16" customWidth="1"/>
    <col min="13" max="16384" width="8.88671875" style="1"/>
  </cols>
  <sheetData>
    <row r="2" spans="2:12">
      <c r="F2" s="16" t="s">
        <v>52</v>
      </c>
      <c r="H2" s="16" t="s">
        <v>81</v>
      </c>
      <c r="I2" s="16" t="s">
        <v>82</v>
      </c>
      <c r="J2" s="16" t="s">
        <v>83</v>
      </c>
      <c r="K2" s="16" t="s">
        <v>84</v>
      </c>
      <c r="L2" s="16" t="s">
        <v>85</v>
      </c>
    </row>
    <row r="3" spans="2:12" ht="24.6">
      <c r="B3" s="20" t="s">
        <v>50</v>
      </c>
      <c r="C3" s="2"/>
      <c r="F3" s="16" t="s">
        <v>53</v>
      </c>
      <c r="G3" s="16" t="s">
        <v>81</v>
      </c>
      <c r="H3" s="16" t="s">
        <v>58</v>
      </c>
      <c r="I3" s="16" t="s">
        <v>249</v>
      </c>
      <c r="J3" s="16" t="s">
        <v>66</v>
      </c>
      <c r="K3" s="16" t="s">
        <v>70</v>
      </c>
      <c r="L3" s="16" t="s">
        <v>70</v>
      </c>
    </row>
    <row r="4" spans="2:12" ht="14.4" customHeight="1">
      <c r="B4" s="20"/>
      <c r="C4" s="5"/>
      <c r="F4" s="16" t="s">
        <v>54</v>
      </c>
      <c r="G4" s="16" t="s">
        <v>82</v>
      </c>
      <c r="H4" s="16" t="s">
        <v>59</v>
      </c>
      <c r="I4" s="16" t="s">
        <v>62</v>
      </c>
      <c r="J4" s="16" t="s">
        <v>67</v>
      </c>
      <c r="K4" s="16" t="s">
        <v>71</v>
      </c>
      <c r="L4" s="16" t="s">
        <v>71</v>
      </c>
    </row>
    <row r="5" spans="2:12" ht="24.6">
      <c r="B5" s="20" t="s">
        <v>51</v>
      </c>
      <c r="C5" s="2"/>
      <c r="F5" s="16" t="s">
        <v>55</v>
      </c>
      <c r="G5" s="16" t="s">
        <v>83</v>
      </c>
      <c r="H5" s="16" t="s">
        <v>60</v>
      </c>
      <c r="I5" s="16" t="s">
        <v>63</v>
      </c>
      <c r="J5" s="16" t="s">
        <v>68</v>
      </c>
      <c r="K5" s="16" t="s">
        <v>72</v>
      </c>
      <c r="L5" s="16" t="s">
        <v>79</v>
      </c>
    </row>
    <row r="6" spans="2:12" ht="12" customHeight="1">
      <c r="B6" s="20"/>
      <c r="C6" s="5"/>
      <c r="F6" s="16" t="s">
        <v>56</v>
      </c>
      <c r="G6" s="16" t="s">
        <v>84</v>
      </c>
      <c r="H6" s="16" t="s">
        <v>61</v>
      </c>
      <c r="I6" s="16" t="s">
        <v>64</v>
      </c>
      <c r="J6" s="16" t="s">
        <v>69</v>
      </c>
      <c r="K6" s="16" t="s">
        <v>73</v>
      </c>
      <c r="L6" s="16" t="s">
        <v>72</v>
      </c>
    </row>
    <row r="7" spans="2:12" ht="24.6">
      <c r="B7" s="20" t="s">
        <v>4</v>
      </c>
      <c r="C7" s="2" t="s">
        <v>62</v>
      </c>
      <c r="F7" s="16" t="s">
        <v>57</v>
      </c>
      <c r="G7" s="16" t="s">
        <v>85</v>
      </c>
      <c r="I7" s="16" t="s">
        <v>65</v>
      </c>
      <c r="K7" s="16" t="s">
        <v>74</v>
      </c>
      <c r="L7" s="16" t="s">
        <v>80</v>
      </c>
    </row>
    <row r="8" spans="2:12" ht="15.6" customHeight="1">
      <c r="B8" s="20"/>
      <c r="C8" s="3"/>
      <c r="K8" s="16" t="s">
        <v>75</v>
      </c>
      <c r="L8" s="16" t="s">
        <v>73</v>
      </c>
    </row>
    <row r="9" spans="2:12" ht="24.6">
      <c r="B9" s="20" t="s">
        <v>244</v>
      </c>
      <c r="C9" s="2"/>
      <c r="K9" s="16" t="s">
        <v>76</v>
      </c>
      <c r="L9" s="16" t="s">
        <v>74</v>
      </c>
    </row>
    <row r="10" spans="2:12" ht="11.4" customHeight="1">
      <c r="B10" s="20"/>
      <c r="C10" s="3"/>
      <c r="K10" s="16" t="s">
        <v>77</v>
      </c>
    </row>
    <row r="11" spans="2:12" ht="24.6">
      <c r="B11" s="20" t="s">
        <v>245</v>
      </c>
      <c r="C11" s="15" t="s">
        <v>56</v>
      </c>
      <c r="K11" s="16" t="s">
        <v>78</v>
      </c>
    </row>
    <row r="12" spans="2:12" ht="13.95" customHeight="1">
      <c r="B12" s="20"/>
      <c r="C12" s="3"/>
    </row>
    <row r="13" spans="2:12" ht="24.6">
      <c r="B13" s="20" t="s">
        <v>246</v>
      </c>
      <c r="C13" s="15" t="s">
        <v>77</v>
      </c>
    </row>
    <row r="14" spans="2:12">
      <c r="B14" s="21"/>
    </row>
    <row r="15" spans="2:12" ht="24.6">
      <c r="B15" s="20" t="s">
        <v>86</v>
      </c>
      <c r="C15" s="4" t="str">
        <f>IF(C11&lt;&gt;"",IF(C11="บุคลากรประเภทสนับสนุน ตำแหน่งประเภททั่วไป",IF(C13="ลูกจ้างประจำ","1",IF(C13="ปฏิบัติงาน/พนักงานส่วนงาน","1",IF(C13="ชำนาญงาน","2",IF(C13="ชำนาญงานพิเศษ","3","")))),IF(C11="บุคลากรประเภทสนับสนุน ตำแหน่งวิชาชีพเฉพาะ/เชี่ยวชาญเฉพาะ",IF(C13="ปฏิบัติการ/พนักงานส่วนงาน","1",IF(C13="ชำนาญการ","2",IF(C13="ชำนาญการพิเศษ","3",IF(C13="เชี่ยวชาญ/ผู้เชี่ยวชาญ","4",IF(C13="เชี่ยวชาญพิเศษ","5",""))))),IF(C11="บุคลากรประเภทวิชาการ",IF(C13="อาจารย์","2",IF(C13="ผู้ช่วยศาสตราจารย์","3",IF(C13="รองศาสตราจารย์","4",IF(C13="ศาสตราจารย์","5","")))),IF(C11="บุคลากรประเภทสนับสนุน ตำแหน่งบริหาร",
IF(C13="รองอธิการบดี","4",IF(C13="ผู้ช่วยอธิการบดี","3",IF(C13="รองผู้อำนวยการสำนัก/สถาบัน","3",IF(C13="ผู้อำนวยการวิสาหกิจ","3",IF(C13="รองผู้อำนวยการวิสาหกิจ","3",IF(C13="ผู้อำนวยการกอง/เทียบเท่า","3",IF(C13="ผู้อำนวยการสำนักงานคณบดี","3",IF(C13="หัวหน้าฝ่าย","2",IF(C13="หัวหน้างาน","2",""))))))))),IF(C11="บุคลากรประเภทวิชาการ ตำแหน่งบริหาร",IF(C13="รองอธิการบดี","4",IF(C13="ผู้ช่วยอธิการบดี","3",IF(C13="รองคณบดี","3",IF(C13="รองผู้อำนวยการสำนัก/สถาบัน","3",IF(C13="ผู้ช่วยคณบดี","3",IF(C13="ผู้อำนวยการวิสาหกิจ","3",IF(C13="รองผู้อำนวยการวิสาหกิจ","3",""))))))),""))))),"")</f>
        <v>2</v>
      </c>
    </row>
    <row r="16" spans="2:12" ht="13.2" customHeight="1">
      <c r="B16" s="20"/>
    </row>
    <row r="17" spans="2:3" ht="24.6">
      <c r="B17" s="20" t="s">
        <v>87</v>
      </c>
      <c r="C17" s="4">
        <f>IF(C15&lt;&gt;"",C15*3,"")</f>
        <v>6</v>
      </c>
    </row>
    <row r="20" spans="2:3" ht="24.6">
      <c r="B20" s="34" t="s">
        <v>247</v>
      </c>
      <c r="C20" s="34"/>
    </row>
  </sheetData>
  <sheetProtection algorithmName="SHA-512" hashValue="SzH+3OPClSOO08NmDgGdgyDuG+l0r0kHsZSPjyi81/SBX8zLHqShZcCCb1JUsGQvY4F3/qrzpwYnj34+r6bI6Q==" saltValue="5UR//xazFeH4Ga7W/+30tw==" spinCount="100000" sheet="1" objects="1" scenarios="1"/>
  <mergeCells count="1">
    <mergeCell ref="B20:C20"/>
  </mergeCells>
  <dataValidations count="2">
    <dataValidation type="list" allowBlank="1" showInputMessage="1" showErrorMessage="1" sqref="C11" xr:uid="{00000000-0002-0000-0000-000000000000}">
      <formula1>$F$3:$F$7</formula1>
    </dataValidation>
    <dataValidation type="list" allowBlank="1" showInputMessage="1" showErrorMessage="1" sqref="C13" xr:uid="{00000000-0002-0000-0000-000001000000}">
      <formula1>INDIRECT(VLOOKUP(C11,$F$3:$G$7,2,0))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B1:H30"/>
  <sheetViews>
    <sheetView tabSelected="1" topLeftCell="A19" zoomScaleNormal="100" workbookViewId="0">
      <selection activeCell="E29" sqref="E29"/>
    </sheetView>
  </sheetViews>
  <sheetFormatPr defaultColWidth="8.88671875" defaultRowHeight="24.6"/>
  <cols>
    <col min="1" max="1" width="3.77734375" style="3" customWidth="1"/>
    <col min="2" max="2" width="13.109375" style="3" customWidth="1"/>
    <col min="3" max="3" width="2.44140625" style="3" customWidth="1"/>
    <col min="4" max="4" width="44.6640625" style="3" customWidth="1"/>
    <col min="5" max="5" width="17.21875" style="3" customWidth="1"/>
    <col min="6" max="6" width="4.88671875" style="31" hidden="1" customWidth="1"/>
    <col min="7" max="7" width="21.44140625" style="3" customWidth="1"/>
    <col min="8" max="8" width="4.21875" style="31" hidden="1" customWidth="1"/>
    <col min="9" max="16384" width="8.88671875" style="3"/>
  </cols>
  <sheetData>
    <row r="1" spans="2:8" ht="9.6" customHeight="1"/>
    <row r="2" spans="2:8">
      <c r="B2" s="52" t="s">
        <v>248</v>
      </c>
      <c r="C2" s="52"/>
      <c r="D2" s="52"/>
      <c r="E2" s="52"/>
    </row>
    <row r="3" spans="2:8" ht="10.199999999999999" customHeight="1">
      <c r="B3" s="17"/>
      <c r="C3" s="17"/>
      <c r="D3" s="17"/>
      <c r="E3" s="17"/>
    </row>
    <row r="4" spans="2:8">
      <c r="B4" s="18" t="s">
        <v>50</v>
      </c>
      <c r="C4" s="17"/>
      <c r="D4" s="47" t="str">
        <f>IF(ข้อมูลพื้นฐาน!C3&lt;&gt;"",ข้อมูลพื้นฐาน!C3,"")</f>
        <v/>
      </c>
      <c r="E4" s="47"/>
    </row>
    <row r="5" spans="2:8">
      <c r="B5" s="18" t="s">
        <v>51</v>
      </c>
      <c r="C5" s="17"/>
      <c r="D5" s="47" t="str">
        <f>IF(ข้อมูลพื้นฐาน!C5&lt;&gt;"",ข้อมูลพื้นฐาน!C5,"")</f>
        <v/>
      </c>
      <c r="E5" s="47"/>
    </row>
    <row r="6" spans="2:8">
      <c r="B6" s="18" t="s">
        <v>4</v>
      </c>
      <c r="C6" s="17"/>
      <c r="D6" s="47" t="str">
        <f>IF(ข้อมูลพื้นฐาน!C7&lt;&gt;"",ข้อมูลพื้นฐาน!C7,"")</f>
        <v>ชำนาญการ</v>
      </c>
      <c r="E6" s="47"/>
    </row>
    <row r="7" spans="2:8">
      <c r="B7" s="18" t="s">
        <v>244</v>
      </c>
      <c r="C7" s="17"/>
      <c r="D7" s="47" t="str">
        <f>IF(ข้อมูลพื้นฐาน!C9&lt;&gt;"",ข้อมูลพื้นฐาน!C9,"")</f>
        <v/>
      </c>
      <c r="E7" s="47"/>
    </row>
    <row r="8" spans="2:8">
      <c r="B8" s="18" t="s">
        <v>52</v>
      </c>
      <c r="C8" s="17"/>
      <c r="D8" s="47" t="str">
        <f>IF(ข้อมูลพื้นฐาน!C11&lt;&gt;"",ข้อมูลพื้นฐาน!C11,"")</f>
        <v>บุคลากรประเภทสนับสนุน ตำแหน่งบริหาร</v>
      </c>
      <c r="E8" s="47"/>
    </row>
    <row r="9" spans="2:8">
      <c r="B9" s="17"/>
      <c r="C9" s="17"/>
      <c r="D9" s="17"/>
      <c r="E9" s="17"/>
    </row>
    <row r="10" spans="2:8">
      <c r="B10" s="51" t="s">
        <v>36</v>
      </c>
      <c r="C10" s="51"/>
      <c r="D10" s="51"/>
      <c r="E10" s="49" t="s">
        <v>37</v>
      </c>
      <c r="F10" s="49"/>
      <c r="G10" s="49"/>
      <c r="H10" s="49"/>
    </row>
    <row r="11" spans="2:8">
      <c r="B11" s="51"/>
      <c r="C11" s="51"/>
      <c r="D11" s="51"/>
      <c r="E11" s="49" t="s">
        <v>251</v>
      </c>
      <c r="F11" s="49"/>
      <c r="G11" s="50" t="s">
        <v>252</v>
      </c>
      <c r="H11" s="50"/>
    </row>
    <row r="12" spans="2:8">
      <c r="B12" s="46" t="s">
        <v>38</v>
      </c>
      <c r="C12" s="46"/>
      <c r="D12" s="46"/>
      <c r="E12" s="46"/>
      <c r="F12" s="46"/>
      <c r="G12" s="46"/>
      <c r="H12" s="46"/>
    </row>
    <row r="13" spans="2:8">
      <c r="B13" s="48" t="s">
        <v>88</v>
      </c>
      <c r="C13" s="48"/>
      <c r="D13" s="48"/>
      <c r="E13" s="19" t="str">
        <f>IF(การมุ่งผลสัมฤทธิ์!$C$33&lt;&gt;0,IF(การมุ่งผลสัมฤทธิ์!$C$33&gt;=1,"1",การมุ่งผลสัมฤทธิ์!$C$33),"")</f>
        <v>1</v>
      </c>
      <c r="F13" s="32" t="str">
        <f>IF(E13&lt;&gt;"",E13,0)</f>
        <v>1</v>
      </c>
      <c r="G13" s="19">
        <f>IF(การมุ่งผลสัมฤทธิ์!$D$33&lt;&gt;0,IF(การมุ่งผลสัมฤทธิ์!$D$33&gt;=1,"1",การมุ่งผลสัมฤทธิ์!$D$33),"")</f>
        <v>0.83</v>
      </c>
      <c r="H13" s="32">
        <f>IF(G13&lt;&gt;"",G13,0)</f>
        <v>0.83</v>
      </c>
    </row>
    <row r="14" spans="2:8">
      <c r="B14" s="48" t="s">
        <v>89</v>
      </c>
      <c r="C14" s="48"/>
      <c r="D14" s="48"/>
      <c r="E14" s="19" t="str">
        <f>IF(บริการที่ดี!$C$33&lt;&gt;0,IF(บริการที่ดี!$C$33&gt;=1,"1",บริการที่ดี!$C$33),"")</f>
        <v>1</v>
      </c>
      <c r="F14" s="32" t="str">
        <f t="shared" ref="F14:F26" si="0">IF(E14&lt;&gt;"",E14,0)</f>
        <v>1</v>
      </c>
      <c r="G14" s="19">
        <f>IF(บริการที่ดี!$D$33&lt;&gt;0,IF(บริการที่ดี!$D$33&gt;=1,"1",บริการที่ดี!$D$33),"")</f>
        <v>0.83</v>
      </c>
      <c r="H14" s="32">
        <f t="shared" ref="H14:H17" si="1">IF(G14&lt;&gt;"",G14,0)</f>
        <v>0.83</v>
      </c>
    </row>
    <row r="15" spans="2:8">
      <c r="B15" s="48" t="s">
        <v>90</v>
      </c>
      <c r="C15" s="48"/>
      <c r="D15" s="48"/>
      <c r="E15" s="19" t="str">
        <f>IF(การสั่งสมความเชี่ยวชาญ!$C$33&lt;&gt;0,IF(การสั่งสมความเชี่ยวชาญ!$C$33&gt;=1,"1",การสั่งสมความเชี่ยวชาญ!$C$33),"")</f>
        <v>1</v>
      </c>
      <c r="F15" s="32" t="str">
        <f t="shared" si="0"/>
        <v>1</v>
      </c>
      <c r="G15" s="19" t="str">
        <f>IF(การสั่งสมความเชี่ยวชาญ!$D$33&lt;&gt;0,IF(การสั่งสมความเชี่ยวชาญ!$D$33&gt;=1,"1",การสั่งสมความเชี่ยวชาญ!$D$33),"")</f>
        <v>1</v>
      </c>
      <c r="H15" s="32" t="str">
        <f t="shared" si="1"/>
        <v>1</v>
      </c>
    </row>
    <row r="16" spans="2:8">
      <c r="B16" s="48" t="s">
        <v>91</v>
      </c>
      <c r="C16" s="48"/>
      <c r="D16" s="48"/>
      <c r="E16" s="19" t="str">
        <f>IF(การยึดมั่นในความถูกต้อง!$C$33&lt;&gt;0,IF(การยึดมั่นในความถูกต้อง!$C$33&gt;=1,"1",การยึดมั่นในความถูกต้อง!$C$33),"")</f>
        <v>1</v>
      </c>
      <c r="F16" s="32" t="str">
        <f t="shared" si="0"/>
        <v>1</v>
      </c>
      <c r="G16" s="19" t="str">
        <f>IF(การยึดมั่นในความถูกต้อง!$D$33&lt;&gt;0,IF(การยึดมั่นในความถูกต้อง!$D$33&gt;=1,"1",การยึดมั่นในความถูกต้อง!$D$33),"")</f>
        <v>1</v>
      </c>
      <c r="H16" s="32" t="str">
        <f t="shared" si="1"/>
        <v>1</v>
      </c>
    </row>
    <row r="17" spans="2:8">
      <c r="B17" s="48" t="s">
        <v>92</v>
      </c>
      <c r="C17" s="48"/>
      <c r="D17" s="48"/>
      <c r="E17" s="19" t="str">
        <f>IF(การทำงานเป็นทีม!$C$33&lt;&gt;0,IF(การทำงานเป็นทีม!$C$33&gt;=1,"1",การทำงานเป็นทีม!$C$33),"")</f>
        <v>1</v>
      </c>
      <c r="F17" s="32" t="str">
        <f t="shared" si="0"/>
        <v>1</v>
      </c>
      <c r="G17" s="19">
        <f>IF(การทำงานเป็นทีม!$D$33&lt;&gt;0,IF(การทำงานเป็นทีม!$D$33&gt;=1,"1",การทำงานเป็นทีม!$D$33),"")</f>
        <v>0.67</v>
      </c>
      <c r="H17" s="32">
        <f t="shared" si="1"/>
        <v>0.67</v>
      </c>
    </row>
    <row r="18" spans="2:8">
      <c r="B18" s="45" t="s">
        <v>39</v>
      </c>
      <c r="C18" s="45"/>
      <c r="D18" s="45"/>
      <c r="E18" s="45"/>
      <c r="F18" s="45"/>
      <c r="G18" s="45"/>
      <c r="H18" s="45"/>
    </row>
    <row r="19" spans="2:8">
      <c r="B19" s="54" t="s">
        <v>43</v>
      </c>
      <c r="C19" s="54"/>
      <c r="D19" s="54"/>
      <c r="E19" s="22"/>
      <c r="F19" s="32">
        <f t="shared" si="0"/>
        <v>0</v>
      </c>
      <c r="G19" s="22"/>
      <c r="H19" s="32">
        <f t="shared" ref="H19:H22" si="2">IF(G19&lt;&gt;"",G19,0)</f>
        <v>0</v>
      </c>
    </row>
    <row r="20" spans="2:8">
      <c r="B20" s="54" t="s">
        <v>44</v>
      </c>
      <c r="C20" s="54"/>
      <c r="D20" s="54"/>
      <c r="E20" s="22"/>
      <c r="F20" s="32">
        <f t="shared" si="0"/>
        <v>0</v>
      </c>
      <c r="G20" s="22"/>
      <c r="H20" s="32">
        <f t="shared" si="2"/>
        <v>0</v>
      </c>
    </row>
    <row r="21" spans="2:8">
      <c r="B21" s="54" t="s">
        <v>45</v>
      </c>
      <c r="C21" s="54"/>
      <c r="D21" s="54"/>
      <c r="E21" s="22"/>
      <c r="F21" s="32">
        <f t="shared" si="0"/>
        <v>0</v>
      </c>
      <c r="G21" s="22"/>
      <c r="H21" s="32">
        <f t="shared" si="2"/>
        <v>0</v>
      </c>
    </row>
    <row r="22" spans="2:8">
      <c r="B22" s="54" t="s">
        <v>46</v>
      </c>
      <c r="C22" s="54"/>
      <c r="D22" s="54"/>
      <c r="E22" s="22"/>
      <c r="F22" s="32">
        <f t="shared" si="0"/>
        <v>0</v>
      </c>
      <c r="G22" s="22"/>
      <c r="H22" s="32">
        <f t="shared" si="2"/>
        <v>0</v>
      </c>
    </row>
    <row r="23" spans="2:8">
      <c r="B23" s="46" t="s">
        <v>40</v>
      </c>
      <c r="C23" s="46"/>
      <c r="D23" s="46"/>
      <c r="E23" s="46"/>
      <c r="F23" s="46"/>
      <c r="G23" s="46"/>
      <c r="H23" s="46"/>
    </row>
    <row r="24" spans="2:8">
      <c r="B24" s="55" t="s">
        <v>47</v>
      </c>
      <c r="C24" s="55"/>
      <c r="D24" s="55"/>
      <c r="E24" s="19" t="str">
        <f>IF(สภาวะผู้นำและศักยภาพ!$C$33&lt;&gt;0,IF(สภาวะผู้นำและศักยภาพ!$C$33&gt;=1,"1",สภาวะผู้นำและศักยภาพ!$C$33),"")</f>
        <v>1</v>
      </c>
      <c r="F24" s="32" t="str">
        <f t="shared" si="0"/>
        <v>1</v>
      </c>
      <c r="G24" s="19">
        <f>IF(สภาวะผู้นำและศักยภาพ!$D$33&lt;&gt;0,IF(สภาวะผู้นำและศักยภาพ!$D$33&gt;=1,"1",สภาวะผู้นำและศักยภาพ!$D$33),"")</f>
        <v>0.83</v>
      </c>
      <c r="H24" s="32">
        <f t="shared" ref="H24:H26" si="3">IF(G24&lt;&gt;"",G24,0)</f>
        <v>0.83</v>
      </c>
    </row>
    <row r="25" spans="2:8">
      <c r="B25" s="55" t="s">
        <v>48</v>
      </c>
      <c r="C25" s="55"/>
      <c r="D25" s="55"/>
      <c r="E25" s="19">
        <f>IF(วิสัยทัศน์และการวางกลยุทธ์!$C$30&lt;&gt;0,IF(วิสัยทัศน์และการวางกลยุทธ์!$C$30&gt;=1,"1",วิสัยทัศน์และการวางกลยุทธ์!$C$30),"")</f>
        <v>0.33</v>
      </c>
      <c r="F25" s="32">
        <f t="shared" si="0"/>
        <v>0.33</v>
      </c>
      <c r="G25" s="19">
        <f>IF(วิสัยทัศน์และการวางกลยุทธ์!$D$30&lt;&gt;0,IF(วิสัยทัศน์และการวางกลยุทธ์!$D$30&gt;=1,"1",วิสัยทัศน์และการวางกลยุทธ์!$D$30),"")</f>
        <v>0.33</v>
      </c>
      <c r="H25" s="32">
        <f t="shared" si="3"/>
        <v>0.33</v>
      </c>
    </row>
    <row r="26" spans="2:8">
      <c r="B26" s="55" t="s">
        <v>49</v>
      </c>
      <c r="C26" s="55"/>
      <c r="D26" s="55"/>
      <c r="E26" s="19">
        <f>IF(การสอนงานและการมอบหมายงาน!$C$33&lt;&gt;0,IF(การสอนงานและการมอบหมายงาน!$C$33&gt;=1,"1",การสอนงานและการมอบหมายงาน!$C$33),"")</f>
        <v>0.83</v>
      </c>
      <c r="F26" s="32">
        <f t="shared" si="0"/>
        <v>0.83</v>
      </c>
      <c r="G26" s="19" t="str">
        <f>IF(การสอนงานและการมอบหมายงาน!$D$33&lt;&gt;0,IF(การสอนงานและการมอบหมายงาน!$D$33&gt;=1,"1",การสอนงานและการมอบหมายงาน!$D$33),"")</f>
        <v>1</v>
      </c>
      <c r="H26" s="32" t="str">
        <f t="shared" si="3"/>
        <v>1</v>
      </c>
    </row>
    <row r="27" spans="2:8">
      <c r="B27" s="46" t="s">
        <v>41</v>
      </c>
      <c r="C27" s="46"/>
      <c r="D27" s="46"/>
      <c r="E27" s="10">
        <f>F13+F14+F15+F16+F17+F19+F20+F21+F22+F24+F25+F26</f>
        <v>7.16</v>
      </c>
      <c r="F27" s="33"/>
      <c r="G27" s="10">
        <f>H13+H14+H15+H16+H17+H19+H20+H21+H22+H24+H25+H26</f>
        <v>6.49</v>
      </c>
      <c r="H27" s="33"/>
    </row>
    <row r="28" spans="2:8">
      <c r="B28" s="46" t="s">
        <v>42</v>
      </c>
      <c r="C28" s="46"/>
      <c r="D28" s="46"/>
      <c r="E28" s="10">
        <f>(E27/(14-COUNTBLANK(E13:E26)))*10</f>
        <v>8.9499999999999993</v>
      </c>
      <c r="F28" s="33"/>
      <c r="G28" s="10">
        <f>(G27/(14-COUNTBLANK(G13:G26)))*10</f>
        <v>8.11</v>
      </c>
      <c r="H28" s="33"/>
    </row>
    <row r="29" spans="2:8">
      <c r="B29" s="53" t="s">
        <v>250</v>
      </c>
      <c r="C29" s="53"/>
      <c r="D29" s="53"/>
      <c r="E29" s="56">
        <f>E28/2</f>
        <v>4.4800000000000004</v>
      </c>
      <c r="F29" s="57"/>
      <c r="G29" s="58">
        <f>G28/2</f>
        <v>4.0599999999999996</v>
      </c>
      <c r="H29" s="33"/>
    </row>
    <row r="30" spans="2:8">
      <c r="E30" s="9" t="s">
        <v>251</v>
      </c>
      <c r="F30" s="33"/>
      <c r="G30" s="27" t="s">
        <v>252</v>
      </c>
      <c r="H30" s="33"/>
    </row>
  </sheetData>
  <sheetProtection algorithmName="SHA-512" hashValue="9mrSBmOsMdgC2bOZQfWOOxfBSnltsswsU1EW8lc02lxlxTPMe7ylCB1gJ3ax7JtIG29Rg7kwONPqMCa0QQG7tw==" saltValue="pqIyfw1v+lkQHtEPWILpTQ==" spinCount="100000" sheet="1" objects="1" scenarios="1"/>
  <mergeCells count="28">
    <mergeCell ref="B29:D29"/>
    <mergeCell ref="B19:D19"/>
    <mergeCell ref="B20:D20"/>
    <mergeCell ref="B21:D21"/>
    <mergeCell ref="B14:D14"/>
    <mergeCell ref="B15:D15"/>
    <mergeCell ref="B16:D16"/>
    <mergeCell ref="B17:D17"/>
    <mergeCell ref="B27:D27"/>
    <mergeCell ref="B28:D28"/>
    <mergeCell ref="B22:D22"/>
    <mergeCell ref="B24:D24"/>
    <mergeCell ref="B25:D25"/>
    <mergeCell ref="B26:D26"/>
    <mergeCell ref="B2:E2"/>
    <mergeCell ref="D5:E5"/>
    <mergeCell ref="D6:E6"/>
    <mergeCell ref="D7:E7"/>
    <mergeCell ref="D8:E8"/>
    <mergeCell ref="B18:H18"/>
    <mergeCell ref="B23:H23"/>
    <mergeCell ref="D4:E4"/>
    <mergeCell ref="B13:D13"/>
    <mergeCell ref="E10:H10"/>
    <mergeCell ref="E11:F11"/>
    <mergeCell ref="G11:H11"/>
    <mergeCell ref="B10:D11"/>
    <mergeCell ref="B12:H12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D34"/>
  <sheetViews>
    <sheetView workbookViewId="0">
      <selection activeCell="I9" sqref="I9"/>
    </sheetView>
  </sheetViews>
  <sheetFormatPr defaultColWidth="8.88671875" defaultRowHeight="24.6"/>
  <cols>
    <col min="1" max="1" width="9.44140625" style="5" customWidth="1"/>
    <col min="2" max="2" width="67.44140625" style="5" customWidth="1"/>
    <col min="3" max="3" width="11" style="8" customWidth="1"/>
    <col min="4" max="4" width="14.77734375" style="8" customWidth="1"/>
    <col min="5" max="16384" width="8.88671875" style="5"/>
  </cols>
  <sheetData>
    <row r="1" spans="1:4">
      <c r="B1" s="3"/>
    </row>
    <row r="2" spans="1:4">
      <c r="A2" s="11" t="s">
        <v>0</v>
      </c>
      <c r="B2" s="28" t="s">
        <v>1</v>
      </c>
      <c r="C2" s="35" t="s">
        <v>2</v>
      </c>
      <c r="D2" s="35"/>
    </row>
    <row r="3" spans="1:4" ht="123">
      <c r="A3" s="12"/>
      <c r="B3" s="29" t="s">
        <v>253</v>
      </c>
      <c r="C3" s="11" t="s">
        <v>3</v>
      </c>
      <c r="D3" s="11" t="s">
        <v>35</v>
      </c>
    </row>
    <row r="4" spans="1:4">
      <c r="A4" s="11" t="s">
        <v>4</v>
      </c>
      <c r="B4" s="11" t="s">
        <v>5</v>
      </c>
      <c r="C4" s="14"/>
      <c r="D4" s="14"/>
    </row>
    <row r="5" spans="1:4">
      <c r="A5" s="37">
        <v>1</v>
      </c>
      <c r="B5" s="36" t="s">
        <v>6</v>
      </c>
      <c r="C5" s="36"/>
      <c r="D5" s="36"/>
    </row>
    <row r="6" spans="1:4">
      <c r="A6" s="38"/>
      <c r="B6" s="12" t="s">
        <v>7</v>
      </c>
      <c r="C6" s="7">
        <v>1</v>
      </c>
      <c r="D6" s="7"/>
    </row>
    <row r="7" spans="1:4" ht="49.2">
      <c r="A7" s="38"/>
      <c r="B7" s="12" t="s">
        <v>8</v>
      </c>
      <c r="C7" s="7">
        <v>1</v>
      </c>
      <c r="D7" s="7">
        <v>1</v>
      </c>
    </row>
    <row r="8" spans="1:4">
      <c r="A8" s="38"/>
      <c r="B8" s="12" t="s">
        <v>9</v>
      </c>
      <c r="C8" s="7">
        <v>1</v>
      </c>
      <c r="D8" s="7">
        <v>1</v>
      </c>
    </row>
    <row r="9" spans="1:4">
      <c r="A9" s="38"/>
      <c r="B9" s="12" t="s">
        <v>10</v>
      </c>
      <c r="C9" s="7"/>
      <c r="D9" s="7">
        <v>1</v>
      </c>
    </row>
    <row r="10" spans="1:4" ht="49.2">
      <c r="A10" s="39"/>
      <c r="B10" s="12" t="s">
        <v>11</v>
      </c>
      <c r="C10" s="7"/>
      <c r="D10" s="7"/>
    </row>
    <row r="11" spans="1:4">
      <c r="A11" s="37">
        <v>2</v>
      </c>
      <c r="B11" s="36" t="s">
        <v>12</v>
      </c>
      <c r="C11" s="36"/>
      <c r="D11" s="36"/>
    </row>
    <row r="12" spans="1:4" ht="49.2">
      <c r="A12" s="38"/>
      <c r="B12" s="12" t="s">
        <v>13</v>
      </c>
      <c r="C12" s="7">
        <v>1</v>
      </c>
      <c r="D12" s="7"/>
    </row>
    <row r="13" spans="1:4">
      <c r="A13" s="38"/>
      <c r="B13" s="12" t="s">
        <v>14</v>
      </c>
      <c r="C13" s="7">
        <v>1</v>
      </c>
      <c r="D13" s="7"/>
    </row>
    <row r="14" spans="1:4">
      <c r="A14" s="38"/>
      <c r="B14" s="12" t="s">
        <v>15</v>
      </c>
      <c r="C14" s="7">
        <v>1</v>
      </c>
      <c r="D14" s="7">
        <v>1</v>
      </c>
    </row>
    <row r="15" spans="1:4" ht="49.2">
      <c r="A15" s="39"/>
      <c r="B15" s="12" t="s">
        <v>16</v>
      </c>
      <c r="C15" s="7"/>
      <c r="D15" s="7">
        <v>1</v>
      </c>
    </row>
    <row r="16" spans="1:4">
      <c r="A16" s="37">
        <v>3</v>
      </c>
      <c r="B16" s="36" t="s">
        <v>17</v>
      </c>
      <c r="C16" s="36"/>
      <c r="D16" s="36"/>
    </row>
    <row r="17" spans="1:4">
      <c r="A17" s="38"/>
      <c r="B17" s="12" t="s">
        <v>18</v>
      </c>
      <c r="C17" s="7"/>
      <c r="D17" s="6"/>
    </row>
    <row r="18" spans="1:4">
      <c r="A18" s="38"/>
      <c r="B18" s="12" t="s">
        <v>19</v>
      </c>
      <c r="C18" s="6"/>
      <c r="D18" s="6"/>
    </row>
    <row r="19" spans="1:4">
      <c r="A19" s="38"/>
      <c r="B19" s="12" t="s">
        <v>20</v>
      </c>
      <c r="C19" s="7"/>
      <c r="D19" s="7"/>
    </row>
    <row r="20" spans="1:4" ht="49.2">
      <c r="A20" s="38"/>
      <c r="B20" s="12" t="s">
        <v>21</v>
      </c>
      <c r="C20" s="7"/>
      <c r="D20" s="7"/>
    </row>
    <row r="21" spans="1:4">
      <c r="A21" s="35">
        <v>4</v>
      </c>
      <c r="B21" s="36" t="s">
        <v>22</v>
      </c>
      <c r="C21" s="36"/>
      <c r="D21" s="36"/>
    </row>
    <row r="22" spans="1:4" ht="49.2">
      <c r="A22" s="35"/>
      <c r="B22" s="12" t="s">
        <v>23</v>
      </c>
      <c r="C22" s="7"/>
      <c r="D22" s="7"/>
    </row>
    <row r="23" spans="1:4" ht="49.2">
      <c r="A23" s="35"/>
      <c r="B23" s="12" t="s">
        <v>24</v>
      </c>
      <c r="C23" s="7"/>
      <c r="D23" s="7"/>
    </row>
    <row r="24" spans="1:4" ht="49.2">
      <c r="A24" s="35"/>
      <c r="B24" s="12" t="s">
        <v>25</v>
      </c>
      <c r="C24" s="7"/>
      <c r="D24" s="7"/>
    </row>
    <row r="25" spans="1:4" ht="49.2">
      <c r="A25" s="35"/>
      <c r="B25" s="12" t="s">
        <v>26</v>
      </c>
      <c r="C25" s="7"/>
      <c r="D25" s="7"/>
    </row>
    <row r="26" spans="1:4">
      <c r="A26" s="38">
        <v>5</v>
      </c>
      <c r="B26" s="36" t="s">
        <v>27</v>
      </c>
      <c r="C26" s="36"/>
      <c r="D26" s="36"/>
    </row>
    <row r="27" spans="1:4" ht="49.2">
      <c r="A27" s="38"/>
      <c r="B27" s="12" t="s">
        <v>28</v>
      </c>
      <c r="C27" s="7"/>
      <c r="D27" s="7"/>
    </row>
    <row r="28" spans="1:4" ht="49.2">
      <c r="A28" s="38"/>
      <c r="B28" s="12" t="s">
        <v>29</v>
      </c>
      <c r="C28" s="7"/>
      <c r="D28" s="7"/>
    </row>
    <row r="29" spans="1:4" ht="49.2">
      <c r="A29" s="38"/>
      <c r="B29" s="12" t="s">
        <v>30</v>
      </c>
      <c r="C29" s="7"/>
      <c r="D29" s="7"/>
    </row>
    <row r="30" spans="1:4" ht="49.2">
      <c r="A30" s="38"/>
      <c r="B30" s="13" t="s">
        <v>31</v>
      </c>
      <c r="C30" s="7"/>
      <c r="D30" s="7"/>
    </row>
    <row r="31" spans="1:4">
      <c r="A31" s="35" t="s">
        <v>32</v>
      </c>
      <c r="B31" s="35"/>
      <c r="C31" s="9">
        <f>COUNTA(C6:C30)</f>
        <v>6</v>
      </c>
      <c r="D31" s="9">
        <f>COUNTA(D6:D30)</f>
        <v>5</v>
      </c>
    </row>
    <row r="32" spans="1:4">
      <c r="A32" s="35" t="s">
        <v>33</v>
      </c>
      <c r="B32" s="35"/>
      <c r="C32" s="10">
        <f>IF(ข้อมูลพื้นฐาน!$C$17&lt;&gt;"",C31/ข้อมูลพื้นฐาน!$C$17,0)</f>
        <v>1</v>
      </c>
      <c r="D32" s="10">
        <f>IF(ข้อมูลพื้นฐาน!$C$17&lt;&gt;"",D31/ข้อมูลพื้นฐาน!$C$17,0)</f>
        <v>0.83</v>
      </c>
    </row>
    <row r="33" spans="1:4" ht="24" customHeight="1">
      <c r="A33" s="40" t="s">
        <v>34</v>
      </c>
      <c r="B33" s="40"/>
      <c r="C33" s="24">
        <f>C32</f>
        <v>1</v>
      </c>
      <c r="D33" s="25">
        <f>D32</f>
        <v>0.83</v>
      </c>
    </row>
    <row r="34" spans="1:4">
      <c r="A34" s="3"/>
      <c r="B34" s="3"/>
      <c r="C34" s="26" t="s">
        <v>3</v>
      </c>
      <c r="D34" s="26" t="s">
        <v>35</v>
      </c>
    </row>
  </sheetData>
  <sheetProtection algorithmName="SHA-512" hashValue="cXrUwg/81Urbamsgn7SFHqWSn5C9i8OWBOVSL5ablZEjSRUNjim8QeKVD9oDGGH6rT9LV5ZgsLf29IMiKOIyeg==" saltValue="wIfagJPpa9muT3G99DTo5A==" spinCount="100000" sheet="1" objects="1" scenarios="1"/>
  <mergeCells count="14">
    <mergeCell ref="A21:A25"/>
    <mergeCell ref="A26:A30"/>
    <mergeCell ref="A33:B33"/>
    <mergeCell ref="A32:B32"/>
    <mergeCell ref="A31:B31"/>
    <mergeCell ref="B21:D21"/>
    <mergeCell ref="B26:D26"/>
    <mergeCell ref="C2:D2"/>
    <mergeCell ref="B5:D5"/>
    <mergeCell ref="B11:D11"/>
    <mergeCell ref="A5:A10"/>
    <mergeCell ref="A16:A20"/>
    <mergeCell ref="B16:D16"/>
    <mergeCell ref="A11:A15"/>
  </mergeCells>
  <hyperlinks>
    <hyperlink ref="B2:B3" r:id="rId1" display="การมุ่งผลสัมฤทธิ์" xr:uid="{478C2F89-2E66-41F7-850A-7447814808D5}"/>
  </hyperlinks>
  <pageMargins left="0.25" right="0.25" top="0.75" bottom="0.75" header="0.3" footer="0.3"/>
  <pageSetup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D34"/>
  <sheetViews>
    <sheetView workbookViewId="0">
      <selection activeCell="B1" sqref="B1:B3"/>
    </sheetView>
  </sheetViews>
  <sheetFormatPr defaultColWidth="8.88671875" defaultRowHeight="24.6"/>
  <cols>
    <col min="1" max="1" width="9.44140625" style="5" customWidth="1"/>
    <col min="2" max="2" width="67.44140625" style="5" customWidth="1"/>
    <col min="3" max="3" width="11" style="8" customWidth="1"/>
    <col min="4" max="4" width="14.77734375" style="8" customWidth="1"/>
    <col min="5" max="16384" width="8.88671875" style="5"/>
  </cols>
  <sheetData>
    <row r="1" spans="1:4">
      <c r="B1" s="3"/>
    </row>
    <row r="2" spans="1:4">
      <c r="A2" s="11" t="s">
        <v>0</v>
      </c>
      <c r="B2" s="28" t="s">
        <v>93</v>
      </c>
      <c r="C2" s="35" t="s">
        <v>2</v>
      </c>
      <c r="D2" s="35"/>
    </row>
    <row r="3" spans="1:4" ht="49.2">
      <c r="A3" s="12"/>
      <c r="B3" s="30" t="s">
        <v>254</v>
      </c>
      <c r="C3" s="11" t="s">
        <v>3</v>
      </c>
      <c r="D3" s="11" t="s">
        <v>35</v>
      </c>
    </row>
    <row r="4" spans="1:4">
      <c r="A4" s="11" t="s">
        <v>4</v>
      </c>
      <c r="B4" s="11" t="s">
        <v>5</v>
      </c>
      <c r="C4" s="14"/>
      <c r="D4" s="14"/>
    </row>
    <row r="5" spans="1:4">
      <c r="A5" s="37">
        <v>1</v>
      </c>
      <c r="B5" s="36" t="s">
        <v>6</v>
      </c>
      <c r="C5" s="36"/>
      <c r="D5" s="36"/>
    </row>
    <row r="6" spans="1:4">
      <c r="A6" s="38"/>
      <c r="B6" s="12" t="s">
        <v>95</v>
      </c>
      <c r="C6" s="7">
        <v>1</v>
      </c>
      <c r="D6" s="7"/>
    </row>
    <row r="7" spans="1:4">
      <c r="A7" s="38"/>
      <c r="B7" s="12" t="s">
        <v>96</v>
      </c>
      <c r="C7" s="7">
        <v>1</v>
      </c>
      <c r="D7" s="7"/>
    </row>
    <row r="8" spans="1:4" ht="49.2">
      <c r="A8" s="38"/>
      <c r="B8" s="12" t="s">
        <v>94</v>
      </c>
      <c r="C8" s="7">
        <v>1</v>
      </c>
      <c r="D8" s="7">
        <v>1</v>
      </c>
    </row>
    <row r="9" spans="1:4" ht="49.2">
      <c r="A9" s="38"/>
      <c r="B9" s="12" t="s">
        <v>97</v>
      </c>
      <c r="C9" s="7">
        <v>1</v>
      </c>
      <c r="D9" s="7">
        <v>1</v>
      </c>
    </row>
    <row r="10" spans="1:4" ht="49.2">
      <c r="A10" s="39"/>
      <c r="B10" s="12" t="s">
        <v>98</v>
      </c>
      <c r="C10" s="7">
        <v>1</v>
      </c>
      <c r="D10" s="7">
        <v>1</v>
      </c>
    </row>
    <row r="11" spans="1:4">
      <c r="A11" s="37">
        <v>2</v>
      </c>
      <c r="B11" s="36" t="s">
        <v>12</v>
      </c>
      <c r="C11" s="36"/>
      <c r="D11" s="36"/>
    </row>
    <row r="12" spans="1:4" ht="49.2">
      <c r="A12" s="38"/>
      <c r="B12" s="12" t="s">
        <v>99</v>
      </c>
      <c r="C12" s="7">
        <v>1</v>
      </c>
      <c r="D12" s="7"/>
    </row>
    <row r="13" spans="1:4" ht="49.2">
      <c r="A13" s="38"/>
      <c r="B13" s="12" t="s">
        <v>100</v>
      </c>
      <c r="C13" s="7"/>
      <c r="D13" s="7"/>
    </row>
    <row r="14" spans="1:4" ht="49.2">
      <c r="A14" s="38"/>
      <c r="B14" s="12" t="s">
        <v>101</v>
      </c>
      <c r="C14" s="7"/>
      <c r="D14" s="7">
        <v>1</v>
      </c>
    </row>
    <row r="15" spans="1:4" ht="49.2">
      <c r="A15" s="39"/>
      <c r="B15" s="12" t="s">
        <v>102</v>
      </c>
      <c r="C15" s="7">
        <v>1</v>
      </c>
      <c r="D15" s="7">
        <v>1</v>
      </c>
    </row>
    <row r="16" spans="1:4">
      <c r="A16" s="37">
        <v>3</v>
      </c>
      <c r="B16" s="36" t="s">
        <v>17</v>
      </c>
      <c r="C16" s="36"/>
      <c r="D16" s="36"/>
    </row>
    <row r="17" spans="1:4" ht="73.8">
      <c r="A17" s="38"/>
      <c r="B17" s="12" t="s">
        <v>103</v>
      </c>
      <c r="C17" s="7"/>
      <c r="D17" s="6"/>
    </row>
    <row r="18" spans="1:4">
      <c r="A18" s="38"/>
      <c r="B18" s="12" t="s">
        <v>104</v>
      </c>
      <c r="C18" s="6"/>
      <c r="D18" s="6"/>
    </row>
    <row r="19" spans="1:4" ht="49.2">
      <c r="A19" s="38"/>
      <c r="B19" s="12" t="s">
        <v>105</v>
      </c>
      <c r="C19" s="7"/>
      <c r="D19" s="7"/>
    </row>
    <row r="20" spans="1:4" ht="49.2">
      <c r="A20" s="38"/>
      <c r="B20" s="12" t="s">
        <v>106</v>
      </c>
      <c r="C20" s="7"/>
      <c r="D20" s="7"/>
    </row>
    <row r="21" spans="1:4">
      <c r="A21" s="35">
        <v>4</v>
      </c>
      <c r="B21" s="36" t="s">
        <v>22</v>
      </c>
      <c r="C21" s="36"/>
      <c r="D21" s="36"/>
    </row>
    <row r="22" spans="1:4">
      <c r="A22" s="35"/>
      <c r="B22" s="12" t="s">
        <v>107</v>
      </c>
      <c r="C22" s="7"/>
      <c r="D22" s="7"/>
    </row>
    <row r="23" spans="1:4" ht="49.2">
      <c r="A23" s="35"/>
      <c r="B23" s="12" t="s">
        <v>108</v>
      </c>
      <c r="C23" s="7"/>
      <c r="D23" s="7"/>
    </row>
    <row r="24" spans="1:4">
      <c r="A24" s="35"/>
      <c r="B24" s="12" t="s">
        <v>109</v>
      </c>
      <c r="C24" s="7"/>
      <c r="D24" s="7"/>
    </row>
    <row r="25" spans="1:4" ht="49.2">
      <c r="A25" s="35"/>
      <c r="B25" s="12" t="s">
        <v>110</v>
      </c>
      <c r="C25" s="7"/>
      <c r="D25" s="7"/>
    </row>
    <row r="26" spans="1:4">
      <c r="A26" s="38">
        <v>5</v>
      </c>
      <c r="B26" s="36" t="s">
        <v>27</v>
      </c>
      <c r="C26" s="36"/>
      <c r="D26" s="36"/>
    </row>
    <row r="27" spans="1:4">
      <c r="A27" s="38"/>
      <c r="B27" s="12" t="s">
        <v>111</v>
      </c>
      <c r="C27" s="7"/>
      <c r="D27" s="7"/>
    </row>
    <row r="28" spans="1:4" ht="49.2">
      <c r="A28" s="38"/>
      <c r="B28" s="12" t="s">
        <v>112</v>
      </c>
      <c r="C28" s="7"/>
      <c r="D28" s="7"/>
    </row>
    <row r="29" spans="1:4">
      <c r="A29" s="38"/>
      <c r="B29" s="12" t="s">
        <v>113</v>
      </c>
      <c r="C29" s="7"/>
      <c r="D29" s="7"/>
    </row>
    <row r="30" spans="1:4" ht="49.2">
      <c r="A30" s="38"/>
      <c r="B30" s="13" t="s">
        <v>114</v>
      </c>
      <c r="C30" s="7"/>
      <c r="D30" s="7"/>
    </row>
    <row r="31" spans="1:4">
      <c r="A31" s="35" t="s">
        <v>32</v>
      </c>
      <c r="B31" s="35"/>
      <c r="C31" s="9">
        <f>COUNTA(C6:C30)</f>
        <v>7</v>
      </c>
      <c r="D31" s="9">
        <f>COUNTA(D6:D30)</f>
        <v>5</v>
      </c>
    </row>
    <row r="32" spans="1:4">
      <c r="A32" s="35" t="s">
        <v>33</v>
      </c>
      <c r="B32" s="35"/>
      <c r="C32" s="10">
        <f>IF(ข้อมูลพื้นฐาน!$C$17&lt;&gt;"",C31/ข้อมูลพื้นฐาน!$C$17,0)</f>
        <v>1.17</v>
      </c>
      <c r="D32" s="10">
        <f>IF(ข้อมูลพื้นฐาน!$C$17&lt;&gt;"",D31/ข้อมูลพื้นฐาน!$C$17,0)</f>
        <v>0.83</v>
      </c>
    </row>
    <row r="33" spans="1:4" ht="24" customHeight="1">
      <c r="A33" s="40" t="s">
        <v>34</v>
      </c>
      <c r="B33" s="40"/>
      <c r="C33" s="24">
        <f>C32</f>
        <v>1.17</v>
      </c>
      <c r="D33" s="25">
        <f>D32</f>
        <v>0.83</v>
      </c>
    </row>
    <row r="34" spans="1:4">
      <c r="A34" s="3"/>
      <c r="B34" s="3"/>
      <c r="C34" s="26" t="s">
        <v>3</v>
      </c>
      <c r="D34" s="26" t="s">
        <v>35</v>
      </c>
    </row>
  </sheetData>
  <sheetProtection algorithmName="SHA-512" hashValue="VFaz2u2wvaqsbLvltTG0/z35GOi043qM1SsKqPUd5SPHTS9WmMhiM+qjIbAumVy0ZKOU7Mom2QAuCdWb0Eh2Fg==" saltValue="1ac/lwOZsPZp0BSaOAuttA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บริการที่ดี" xr:uid="{C99C12FC-AF75-42E4-9720-30BBF992694A}"/>
  </hyperlinks>
  <pageMargins left="0.25" right="0.25" top="0.75" bottom="0.75" header="0.3" footer="0.3"/>
  <pageSetup orientation="portrait" horizontalDpi="1200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4"/>
  <sheetViews>
    <sheetView workbookViewId="0">
      <selection activeCell="B1" sqref="B1:B3"/>
    </sheetView>
  </sheetViews>
  <sheetFormatPr defaultColWidth="8.88671875" defaultRowHeight="24.6"/>
  <cols>
    <col min="1" max="1" width="9.44140625" style="5" customWidth="1"/>
    <col min="2" max="2" width="67.44140625" style="5" customWidth="1"/>
    <col min="3" max="3" width="11" style="8" customWidth="1"/>
    <col min="4" max="4" width="14.77734375" style="8" customWidth="1"/>
    <col min="5" max="16384" width="8.88671875" style="5"/>
  </cols>
  <sheetData>
    <row r="1" spans="1:4">
      <c r="B1" s="3"/>
    </row>
    <row r="2" spans="1:4">
      <c r="A2" s="11" t="s">
        <v>0</v>
      </c>
      <c r="B2" s="28" t="s">
        <v>115</v>
      </c>
      <c r="C2" s="35" t="s">
        <v>2</v>
      </c>
      <c r="D2" s="35"/>
    </row>
    <row r="3" spans="1:4" ht="98.4">
      <c r="A3" s="12"/>
      <c r="B3" s="30" t="s">
        <v>255</v>
      </c>
      <c r="C3" s="11" t="s">
        <v>3</v>
      </c>
      <c r="D3" s="11" t="s">
        <v>35</v>
      </c>
    </row>
    <row r="4" spans="1:4">
      <c r="A4" s="11" t="s">
        <v>4</v>
      </c>
      <c r="B4" s="11" t="s">
        <v>5</v>
      </c>
      <c r="C4" s="6"/>
      <c r="D4" s="6"/>
    </row>
    <row r="5" spans="1:4">
      <c r="A5" s="37">
        <v>1</v>
      </c>
      <c r="B5" s="36" t="s">
        <v>6</v>
      </c>
      <c r="C5" s="36"/>
      <c r="D5" s="36"/>
    </row>
    <row r="6" spans="1:4" ht="49.2">
      <c r="A6" s="38"/>
      <c r="B6" s="12" t="s">
        <v>116</v>
      </c>
      <c r="C6" s="7"/>
      <c r="D6" s="7"/>
    </row>
    <row r="7" spans="1:4" ht="49.2">
      <c r="A7" s="38"/>
      <c r="B7" s="12" t="s">
        <v>117</v>
      </c>
      <c r="C7" s="7">
        <v>1</v>
      </c>
      <c r="D7" s="7"/>
    </row>
    <row r="8" spans="1:4" ht="49.2">
      <c r="A8" s="38"/>
      <c r="B8" s="12" t="s">
        <v>118</v>
      </c>
      <c r="C8" s="7">
        <v>1</v>
      </c>
      <c r="D8" s="7"/>
    </row>
    <row r="9" spans="1:4">
      <c r="A9" s="38"/>
      <c r="B9" s="12" t="s">
        <v>119</v>
      </c>
      <c r="C9" s="7">
        <v>1</v>
      </c>
      <c r="D9" s="7"/>
    </row>
    <row r="10" spans="1:4" ht="49.2">
      <c r="A10" s="39"/>
      <c r="B10" s="12" t="s">
        <v>120</v>
      </c>
      <c r="C10" s="7"/>
      <c r="D10" s="7"/>
    </row>
    <row r="11" spans="1:4">
      <c r="A11" s="37">
        <v>2</v>
      </c>
      <c r="B11" s="36" t="s">
        <v>12</v>
      </c>
      <c r="C11" s="36"/>
      <c r="D11" s="36"/>
    </row>
    <row r="12" spans="1:4" ht="49.2">
      <c r="A12" s="38"/>
      <c r="B12" s="12" t="s">
        <v>121</v>
      </c>
      <c r="C12" s="7"/>
      <c r="D12" s="7"/>
    </row>
    <row r="13" spans="1:4" ht="49.2">
      <c r="A13" s="38"/>
      <c r="B13" s="12" t="s">
        <v>122</v>
      </c>
      <c r="C13" s="7"/>
      <c r="D13" s="7">
        <v>1</v>
      </c>
    </row>
    <row r="14" spans="1:4" ht="49.2">
      <c r="A14" s="38"/>
      <c r="B14" s="12" t="s">
        <v>123</v>
      </c>
      <c r="C14" s="7">
        <v>1</v>
      </c>
      <c r="D14" s="7">
        <v>1</v>
      </c>
    </row>
    <row r="15" spans="1:4">
      <c r="A15" s="39"/>
      <c r="B15" s="12" t="s">
        <v>124</v>
      </c>
      <c r="C15" s="7"/>
      <c r="D15" s="7">
        <v>1</v>
      </c>
    </row>
    <row r="16" spans="1:4">
      <c r="A16" s="37">
        <v>3</v>
      </c>
      <c r="B16" s="36" t="s">
        <v>17</v>
      </c>
      <c r="C16" s="36"/>
      <c r="D16" s="36"/>
    </row>
    <row r="17" spans="1:4" ht="49.2">
      <c r="A17" s="38"/>
      <c r="B17" s="12" t="s">
        <v>125</v>
      </c>
      <c r="C17" s="7">
        <v>1</v>
      </c>
      <c r="D17" s="6"/>
    </row>
    <row r="18" spans="1:4">
      <c r="A18" s="38"/>
      <c r="B18" s="12" t="s">
        <v>126</v>
      </c>
      <c r="C18" s="6">
        <v>1</v>
      </c>
      <c r="D18" s="6">
        <v>1</v>
      </c>
    </row>
    <row r="19" spans="1:4" ht="49.2">
      <c r="A19" s="38"/>
      <c r="B19" s="12" t="s">
        <v>127</v>
      </c>
      <c r="C19" s="7"/>
      <c r="D19" s="7">
        <v>1</v>
      </c>
    </row>
    <row r="20" spans="1:4" ht="49.2">
      <c r="A20" s="38"/>
      <c r="B20" s="12" t="s">
        <v>128</v>
      </c>
      <c r="C20" s="7"/>
      <c r="D20" s="7">
        <v>1</v>
      </c>
    </row>
    <row r="21" spans="1:4">
      <c r="A21" s="35">
        <v>4</v>
      </c>
      <c r="B21" s="36" t="s">
        <v>22</v>
      </c>
      <c r="C21" s="36"/>
      <c r="D21" s="36"/>
    </row>
    <row r="22" spans="1:4" ht="49.2">
      <c r="A22" s="35"/>
      <c r="B22" s="12" t="s">
        <v>129</v>
      </c>
      <c r="C22" s="7"/>
      <c r="D22" s="7"/>
    </row>
    <row r="23" spans="1:4">
      <c r="A23" s="35"/>
      <c r="B23" s="12" t="s">
        <v>130</v>
      </c>
      <c r="C23" s="7"/>
      <c r="D23" s="7"/>
    </row>
    <row r="24" spans="1:4" ht="49.2">
      <c r="A24" s="35"/>
      <c r="B24" s="12" t="s">
        <v>131</v>
      </c>
      <c r="C24" s="7"/>
      <c r="D24" s="7"/>
    </row>
    <row r="25" spans="1:4" ht="49.2">
      <c r="A25" s="35"/>
      <c r="B25" s="12" t="s">
        <v>132</v>
      </c>
      <c r="C25" s="7"/>
      <c r="D25" s="7"/>
    </row>
    <row r="26" spans="1:4">
      <c r="A26" s="38">
        <v>5</v>
      </c>
      <c r="B26" s="36" t="s">
        <v>27</v>
      </c>
      <c r="C26" s="36"/>
      <c r="D26" s="36"/>
    </row>
    <row r="27" spans="1:4" ht="49.2">
      <c r="A27" s="38"/>
      <c r="B27" s="12" t="s">
        <v>133</v>
      </c>
      <c r="C27" s="7"/>
      <c r="D27" s="7"/>
    </row>
    <row r="28" spans="1:4">
      <c r="A28" s="38"/>
      <c r="B28" s="12" t="s">
        <v>134</v>
      </c>
      <c r="C28" s="7"/>
      <c r="D28" s="7"/>
    </row>
    <row r="29" spans="1:4" ht="49.2">
      <c r="A29" s="38"/>
      <c r="B29" s="12" t="s">
        <v>135</v>
      </c>
      <c r="C29" s="7"/>
      <c r="D29" s="7"/>
    </row>
    <row r="30" spans="1:4" ht="49.2">
      <c r="A30" s="38"/>
      <c r="B30" s="13" t="s">
        <v>136</v>
      </c>
      <c r="C30" s="7"/>
      <c r="D30" s="7"/>
    </row>
    <row r="31" spans="1:4">
      <c r="A31" s="35" t="s">
        <v>32</v>
      </c>
      <c r="B31" s="35"/>
      <c r="C31" s="9">
        <f>COUNTA(C6:C30)</f>
        <v>6</v>
      </c>
      <c r="D31" s="9">
        <f>COUNTA(D6:D30)</f>
        <v>6</v>
      </c>
    </row>
    <row r="32" spans="1:4">
      <c r="A32" s="35" t="s">
        <v>33</v>
      </c>
      <c r="B32" s="35"/>
      <c r="C32" s="10">
        <f>IF(ข้อมูลพื้นฐาน!$C$17&lt;&gt;"",C31/ข้อมูลพื้นฐาน!$C$17,0)</f>
        <v>1</v>
      </c>
      <c r="D32" s="10">
        <f>IF(ข้อมูลพื้นฐาน!$C$17&lt;&gt;"",D31/ข้อมูลพื้นฐาน!$C$17,0)</f>
        <v>1</v>
      </c>
    </row>
    <row r="33" spans="1:4" ht="24" customHeight="1">
      <c r="A33" s="40" t="s">
        <v>34</v>
      </c>
      <c r="B33" s="40"/>
      <c r="C33" s="24">
        <f>C32</f>
        <v>1</v>
      </c>
      <c r="D33" s="25">
        <f>D32</f>
        <v>1</v>
      </c>
    </row>
    <row r="34" spans="1:4">
      <c r="A34" s="3"/>
      <c r="B34" s="3"/>
      <c r="C34" s="26" t="s">
        <v>3</v>
      </c>
      <c r="D34" s="26" t="s">
        <v>35</v>
      </c>
    </row>
  </sheetData>
  <sheetProtection algorithmName="SHA-512" hashValue="1IA2mfel5JbrnabRdyPcNgwJSTD6VBSJrovj+CjNNXL28cMmDnES49migYXKfssZESzP8PrFvGQrX4Q326KpqQ==" saltValue="yzQYKYCcIjerh3zEEEpIlg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การสั่งสมความเชี่ยวชาญในงานอาชีพ " xr:uid="{E4BB5DAD-F3CD-418F-A6F5-231A6EB7CFEC}"/>
  </hyperlinks>
  <pageMargins left="0.25" right="0.25" top="0.75" bottom="0.75" header="0.3" footer="0.3"/>
  <pageSetup orientation="portrait" horizontalDpi="1200" verticalDpi="12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D34"/>
  <sheetViews>
    <sheetView workbookViewId="0">
      <selection activeCell="B1" sqref="B1:B3"/>
    </sheetView>
  </sheetViews>
  <sheetFormatPr defaultColWidth="8.88671875" defaultRowHeight="24.6"/>
  <cols>
    <col min="1" max="1" width="9.44140625" style="5" customWidth="1"/>
    <col min="2" max="2" width="67.44140625" style="5" customWidth="1"/>
    <col min="3" max="3" width="11" style="8" customWidth="1"/>
    <col min="4" max="4" width="14.77734375" style="8" customWidth="1"/>
    <col min="5" max="16384" width="8.88671875" style="5"/>
  </cols>
  <sheetData>
    <row r="1" spans="1:4">
      <c r="B1" s="3"/>
    </row>
    <row r="2" spans="1:4">
      <c r="A2" s="11" t="s">
        <v>0</v>
      </c>
      <c r="B2" s="28" t="s">
        <v>137</v>
      </c>
      <c r="C2" s="35" t="s">
        <v>2</v>
      </c>
      <c r="D2" s="35"/>
    </row>
    <row r="3" spans="1:4" ht="73.8">
      <c r="A3" s="12"/>
      <c r="B3" s="30" t="s">
        <v>256</v>
      </c>
      <c r="C3" s="11" t="s">
        <v>3</v>
      </c>
      <c r="D3" s="11" t="s">
        <v>35</v>
      </c>
    </row>
    <row r="4" spans="1:4">
      <c r="A4" s="11" t="s">
        <v>4</v>
      </c>
      <c r="B4" s="11" t="s">
        <v>5</v>
      </c>
      <c r="C4" s="6"/>
      <c r="D4" s="6"/>
    </row>
    <row r="5" spans="1:4">
      <c r="A5" s="37">
        <v>1</v>
      </c>
      <c r="B5" s="41" t="s">
        <v>6</v>
      </c>
      <c r="C5" s="41"/>
      <c r="D5" s="41"/>
    </row>
    <row r="6" spans="1:4" ht="49.2">
      <c r="A6" s="38"/>
      <c r="B6" s="12" t="s">
        <v>138</v>
      </c>
      <c r="C6" s="7">
        <v>1</v>
      </c>
      <c r="D6" s="7">
        <v>1</v>
      </c>
    </row>
    <row r="7" spans="1:4">
      <c r="A7" s="38"/>
      <c r="B7" s="12" t="s">
        <v>139</v>
      </c>
      <c r="C7" s="7">
        <v>1</v>
      </c>
      <c r="D7" s="7">
        <v>1</v>
      </c>
    </row>
    <row r="8" spans="1:4" ht="49.2">
      <c r="A8" s="38"/>
      <c r="B8" s="12" t="s">
        <v>140</v>
      </c>
      <c r="C8" s="7">
        <v>1</v>
      </c>
      <c r="D8" s="7">
        <v>1</v>
      </c>
    </row>
    <row r="9" spans="1:4" ht="49.2">
      <c r="A9" s="38"/>
      <c r="B9" s="12" t="s">
        <v>141</v>
      </c>
      <c r="C9" s="7">
        <v>1</v>
      </c>
      <c r="D9" s="7">
        <v>1</v>
      </c>
    </row>
    <row r="10" spans="1:4" ht="49.2">
      <c r="A10" s="39"/>
      <c r="B10" s="12" t="s">
        <v>142</v>
      </c>
      <c r="C10" s="7">
        <v>1</v>
      </c>
      <c r="D10" s="7">
        <v>1</v>
      </c>
    </row>
    <row r="11" spans="1:4">
      <c r="A11" s="37">
        <v>2</v>
      </c>
      <c r="B11" s="41" t="s">
        <v>12</v>
      </c>
      <c r="C11" s="41"/>
      <c r="D11" s="41"/>
    </row>
    <row r="12" spans="1:4" ht="49.2">
      <c r="A12" s="38"/>
      <c r="B12" s="12" t="s">
        <v>143</v>
      </c>
      <c r="C12" s="7">
        <v>1</v>
      </c>
      <c r="D12" s="7">
        <v>1</v>
      </c>
    </row>
    <row r="13" spans="1:4">
      <c r="A13" s="38"/>
      <c r="B13" s="12" t="s">
        <v>144</v>
      </c>
      <c r="C13" s="7">
        <v>1</v>
      </c>
      <c r="D13" s="7">
        <v>1</v>
      </c>
    </row>
    <row r="14" spans="1:4" ht="49.2">
      <c r="A14" s="38"/>
      <c r="B14" s="12" t="s">
        <v>145</v>
      </c>
      <c r="C14" s="7">
        <v>1</v>
      </c>
      <c r="D14" s="7">
        <v>1</v>
      </c>
    </row>
    <row r="15" spans="1:4" ht="73.8">
      <c r="A15" s="39"/>
      <c r="B15" s="12" t="s">
        <v>146</v>
      </c>
      <c r="C15" s="7">
        <v>1</v>
      </c>
      <c r="D15" s="7">
        <v>1</v>
      </c>
    </row>
    <row r="16" spans="1:4">
      <c r="A16" s="37">
        <v>3</v>
      </c>
      <c r="B16" s="41" t="s">
        <v>17</v>
      </c>
      <c r="C16" s="41"/>
      <c r="D16" s="41"/>
    </row>
    <row r="17" spans="1:4" ht="49.2">
      <c r="A17" s="38"/>
      <c r="B17" s="12" t="s">
        <v>147</v>
      </c>
      <c r="C17" s="7"/>
      <c r="D17" s="6"/>
    </row>
    <row r="18" spans="1:4" ht="49.2">
      <c r="A18" s="38"/>
      <c r="B18" s="12" t="s">
        <v>148</v>
      </c>
      <c r="C18" s="6"/>
      <c r="D18" s="6"/>
    </row>
    <row r="19" spans="1:4" ht="49.2">
      <c r="A19" s="38"/>
      <c r="B19" s="12" t="s">
        <v>149</v>
      </c>
      <c r="C19" s="7"/>
      <c r="D19" s="7"/>
    </row>
    <row r="20" spans="1:4" ht="49.2">
      <c r="A20" s="38"/>
      <c r="B20" s="12" t="s">
        <v>150</v>
      </c>
      <c r="C20" s="7"/>
      <c r="D20" s="7"/>
    </row>
    <row r="21" spans="1:4">
      <c r="A21" s="35">
        <v>4</v>
      </c>
      <c r="B21" s="41" t="s">
        <v>22</v>
      </c>
      <c r="C21" s="41"/>
      <c r="D21" s="41"/>
    </row>
    <row r="22" spans="1:4" ht="49.2">
      <c r="A22" s="35"/>
      <c r="B22" s="12" t="s">
        <v>151</v>
      </c>
      <c r="C22" s="7"/>
      <c r="D22" s="7"/>
    </row>
    <row r="23" spans="1:4" ht="49.2">
      <c r="A23" s="35"/>
      <c r="B23" s="12" t="s">
        <v>152</v>
      </c>
      <c r="C23" s="7"/>
      <c r="D23" s="7"/>
    </row>
    <row r="24" spans="1:4">
      <c r="A24" s="35"/>
      <c r="B24" s="12" t="s">
        <v>153</v>
      </c>
      <c r="C24" s="7"/>
      <c r="D24" s="7"/>
    </row>
    <row r="25" spans="1:4" ht="73.8">
      <c r="A25" s="35"/>
      <c r="B25" s="12" t="s">
        <v>154</v>
      </c>
      <c r="C25" s="7"/>
      <c r="D25" s="7"/>
    </row>
    <row r="26" spans="1:4">
      <c r="A26" s="38">
        <v>5</v>
      </c>
      <c r="B26" s="41" t="s">
        <v>27</v>
      </c>
      <c r="C26" s="41"/>
      <c r="D26" s="41"/>
    </row>
    <row r="27" spans="1:4">
      <c r="A27" s="38"/>
      <c r="B27" s="12" t="s">
        <v>155</v>
      </c>
      <c r="C27" s="7"/>
      <c r="D27" s="7"/>
    </row>
    <row r="28" spans="1:4" ht="49.2">
      <c r="A28" s="38"/>
      <c r="B28" s="12" t="s">
        <v>156</v>
      </c>
      <c r="C28" s="7"/>
      <c r="D28" s="7"/>
    </row>
    <row r="29" spans="1:4" ht="49.2">
      <c r="A29" s="38"/>
      <c r="B29" s="12" t="s">
        <v>157</v>
      </c>
      <c r="C29" s="7"/>
      <c r="D29" s="7"/>
    </row>
    <row r="30" spans="1:4" ht="73.8">
      <c r="A30" s="38"/>
      <c r="B30" s="13" t="s">
        <v>158</v>
      </c>
      <c r="C30" s="7"/>
      <c r="D30" s="7"/>
    </row>
    <row r="31" spans="1:4">
      <c r="A31" s="35" t="s">
        <v>32</v>
      </c>
      <c r="B31" s="35"/>
      <c r="C31" s="9">
        <f>COUNTA(C6:C30)</f>
        <v>9</v>
      </c>
      <c r="D31" s="9">
        <f>COUNTA(D6:D30)</f>
        <v>9</v>
      </c>
    </row>
    <row r="32" spans="1:4">
      <c r="A32" s="35" t="s">
        <v>33</v>
      </c>
      <c r="B32" s="35"/>
      <c r="C32" s="10">
        <f>IF(ข้อมูลพื้นฐาน!$C$17&lt;&gt;"",C31/ข้อมูลพื้นฐาน!$C$17,0)</f>
        <v>1.5</v>
      </c>
      <c r="D32" s="10">
        <f>IF(ข้อมูลพื้นฐาน!$C$17&lt;&gt;"",D31/ข้อมูลพื้นฐาน!$C$17,0)</f>
        <v>1.5</v>
      </c>
    </row>
    <row r="33" spans="1:4" ht="24" customHeight="1">
      <c r="A33" s="40" t="s">
        <v>34</v>
      </c>
      <c r="B33" s="40"/>
      <c r="C33" s="24">
        <f>C32</f>
        <v>1.5</v>
      </c>
      <c r="D33" s="25">
        <f>D32</f>
        <v>1.5</v>
      </c>
    </row>
    <row r="34" spans="1:4">
      <c r="A34" s="3"/>
      <c r="B34" s="3"/>
      <c r="C34" s="26" t="s">
        <v>3</v>
      </c>
      <c r="D34" s="26" t="s">
        <v>35</v>
      </c>
    </row>
  </sheetData>
  <sheetProtection algorithmName="SHA-512" hashValue="wfZF42HQcJ4fom3Kh20GScMQ2gsIpf91w23MTrXhn/Qmea/DDY5aRDXEskLi8FfcNGtdpL3Bqqf/EILNzD/q6g==" saltValue="d5sP1/DEDrdPVcdSrGVGLg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การยึดมั่นในความถูกต้องชอบธรรม และจริยธรรม " xr:uid="{2D89892E-1235-4452-8EED-F9D56C8FB1F7}"/>
  </hyperlinks>
  <pageMargins left="0.25" right="0.25" top="0.75" bottom="0.75" header="0.3" footer="0.3"/>
  <pageSetup orientation="portrait" horizontalDpi="1200" verticalDpi="12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D34"/>
  <sheetViews>
    <sheetView workbookViewId="0">
      <selection activeCell="B1" sqref="B1:B3"/>
    </sheetView>
  </sheetViews>
  <sheetFormatPr defaultColWidth="8.88671875" defaultRowHeight="24.6"/>
  <cols>
    <col min="1" max="1" width="9.44140625" style="5" customWidth="1"/>
    <col min="2" max="2" width="67.44140625" style="5" customWidth="1"/>
    <col min="3" max="3" width="11" style="8" customWidth="1"/>
    <col min="4" max="4" width="14.77734375" style="8" customWidth="1"/>
    <col min="5" max="16384" width="8.88671875" style="5"/>
  </cols>
  <sheetData>
    <row r="1" spans="1:4">
      <c r="B1" s="3"/>
    </row>
    <row r="2" spans="1:4">
      <c r="A2" s="11" t="s">
        <v>0</v>
      </c>
      <c r="B2" s="28" t="s">
        <v>159</v>
      </c>
      <c r="C2" s="35" t="s">
        <v>2</v>
      </c>
      <c r="D2" s="35"/>
    </row>
    <row r="3" spans="1:4" ht="73.8">
      <c r="A3" s="12"/>
      <c r="B3" s="30" t="s">
        <v>257</v>
      </c>
      <c r="C3" s="11" t="s">
        <v>3</v>
      </c>
      <c r="D3" s="11" t="s">
        <v>35</v>
      </c>
    </row>
    <row r="4" spans="1:4">
      <c r="A4" s="11" t="s">
        <v>4</v>
      </c>
      <c r="B4" s="11" t="s">
        <v>5</v>
      </c>
      <c r="C4" s="14"/>
      <c r="D4" s="14"/>
    </row>
    <row r="5" spans="1:4">
      <c r="A5" s="37">
        <v>1</v>
      </c>
      <c r="B5" s="36" t="s">
        <v>6</v>
      </c>
      <c r="C5" s="36"/>
      <c r="D5" s="36"/>
    </row>
    <row r="6" spans="1:4" ht="49.2">
      <c r="A6" s="38"/>
      <c r="B6" s="12" t="s">
        <v>160</v>
      </c>
      <c r="C6" s="7">
        <v>1</v>
      </c>
      <c r="D6" s="7"/>
    </row>
    <row r="7" spans="1:4">
      <c r="A7" s="38"/>
      <c r="B7" s="12" t="s">
        <v>161</v>
      </c>
      <c r="C7" s="7">
        <v>1</v>
      </c>
      <c r="D7" s="7">
        <v>1</v>
      </c>
    </row>
    <row r="8" spans="1:4" ht="49.2">
      <c r="A8" s="38"/>
      <c r="B8" s="12" t="s">
        <v>162</v>
      </c>
      <c r="C8" s="7">
        <v>1</v>
      </c>
      <c r="D8" s="7">
        <v>1</v>
      </c>
    </row>
    <row r="9" spans="1:4" ht="49.2">
      <c r="A9" s="38"/>
      <c r="B9" s="12" t="s">
        <v>163</v>
      </c>
      <c r="C9" s="7">
        <v>1</v>
      </c>
      <c r="D9" s="7"/>
    </row>
    <row r="10" spans="1:4" ht="73.8">
      <c r="A10" s="39"/>
      <c r="B10" s="12" t="s">
        <v>164</v>
      </c>
      <c r="C10" s="7">
        <v>1</v>
      </c>
      <c r="D10" s="7"/>
    </row>
    <row r="11" spans="1:4">
      <c r="A11" s="37">
        <v>2</v>
      </c>
      <c r="B11" s="36" t="s">
        <v>12</v>
      </c>
      <c r="C11" s="36"/>
      <c r="D11" s="36"/>
    </row>
    <row r="12" spans="1:4">
      <c r="A12" s="38"/>
      <c r="B12" s="12" t="s">
        <v>165</v>
      </c>
      <c r="C12" s="7">
        <v>1</v>
      </c>
      <c r="D12" s="7">
        <v>1</v>
      </c>
    </row>
    <row r="13" spans="1:4" ht="49.2">
      <c r="A13" s="38"/>
      <c r="B13" s="12" t="s">
        <v>166</v>
      </c>
      <c r="C13" s="7">
        <v>1</v>
      </c>
      <c r="D13" s="7">
        <v>1</v>
      </c>
    </row>
    <row r="14" spans="1:4" ht="49.2">
      <c r="A14" s="38"/>
      <c r="B14" s="12" t="s">
        <v>167</v>
      </c>
      <c r="C14" s="7">
        <v>1</v>
      </c>
      <c r="D14" s="7"/>
    </row>
    <row r="15" spans="1:4" ht="49.2">
      <c r="A15" s="39"/>
      <c r="B15" s="12" t="s">
        <v>168</v>
      </c>
      <c r="C15" s="7"/>
      <c r="D15" s="7"/>
    </row>
    <row r="16" spans="1:4">
      <c r="A16" s="37">
        <v>3</v>
      </c>
      <c r="B16" s="36" t="s">
        <v>17</v>
      </c>
      <c r="C16" s="36"/>
      <c r="D16" s="36"/>
    </row>
    <row r="17" spans="1:4" ht="49.2">
      <c r="A17" s="38"/>
      <c r="B17" s="12" t="s">
        <v>169</v>
      </c>
      <c r="C17" s="7"/>
      <c r="D17" s="6"/>
    </row>
    <row r="18" spans="1:4" ht="49.2">
      <c r="A18" s="38"/>
      <c r="B18" s="12" t="s">
        <v>170</v>
      </c>
      <c r="C18" s="6"/>
      <c r="D18" s="6"/>
    </row>
    <row r="19" spans="1:4" ht="49.2">
      <c r="A19" s="38"/>
      <c r="B19" s="12" t="s">
        <v>171</v>
      </c>
      <c r="C19" s="7"/>
      <c r="D19" s="7"/>
    </row>
    <row r="20" spans="1:4" ht="49.2">
      <c r="A20" s="38"/>
      <c r="B20" s="12" t="s">
        <v>172</v>
      </c>
      <c r="C20" s="7"/>
      <c r="D20" s="7"/>
    </row>
    <row r="21" spans="1:4">
      <c r="A21" s="35">
        <v>4</v>
      </c>
      <c r="B21" s="36" t="s">
        <v>22</v>
      </c>
      <c r="C21" s="36"/>
      <c r="D21" s="36"/>
    </row>
    <row r="22" spans="1:4" ht="49.2">
      <c r="A22" s="35"/>
      <c r="B22" s="12" t="s">
        <v>173</v>
      </c>
      <c r="C22" s="7"/>
      <c r="D22" s="7"/>
    </row>
    <row r="23" spans="1:4">
      <c r="A23" s="35"/>
      <c r="B23" s="12" t="s">
        <v>174</v>
      </c>
      <c r="C23" s="7"/>
      <c r="D23" s="7"/>
    </row>
    <row r="24" spans="1:4" ht="49.2">
      <c r="A24" s="35"/>
      <c r="B24" s="12" t="s">
        <v>175</v>
      </c>
      <c r="C24" s="7"/>
      <c r="D24" s="7"/>
    </row>
    <row r="25" spans="1:4">
      <c r="A25" s="35"/>
      <c r="B25" s="12" t="s">
        <v>176</v>
      </c>
      <c r="C25" s="7"/>
      <c r="D25" s="7"/>
    </row>
    <row r="26" spans="1:4">
      <c r="A26" s="38">
        <v>5</v>
      </c>
      <c r="B26" s="36" t="s">
        <v>27</v>
      </c>
      <c r="C26" s="36"/>
      <c r="D26" s="36"/>
    </row>
    <row r="27" spans="1:4" ht="49.2">
      <c r="A27" s="38"/>
      <c r="B27" s="12" t="s">
        <v>177</v>
      </c>
      <c r="C27" s="7"/>
      <c r="D27" s="7"/>
    </row>
    <row r="28" spans="1:4" ht="49.2">
      <c r="A28" s="38"/>
      <c r="B28" s="12" t="s">
        <v>178</v>
      </c>
      <c r="C28" s="7"/>
      <c r="D28" s="7"/>
    </row>
    <row r="29" spans="1:4">
      <c r="A29" s="38"/>
      <c r="B29" s="12" t="s">
        <v>179</v>
      </c>
      <c r="C29" s="7"/>
      <c r="D29" s="7"/>
    </row>
    <row r="30" spans="1:4">
      <c r="A30" s="38"/>
      <c r="B30" s="13" t="s">
        <v>180</v>
      </c>
      <c r="C30" s="7"/>
      <c r="D30" s="7"/>
    </row>
    <row r="31" spans="1:4">
      <c r="A31" s="35" t="s">
        <v>32</v>
      </c>
      <c r="B31" s="35"/>
      <c r="C31" s="9">
        <f>COUNTA(C6:C30)</f>
        <v>8</v>
      </c>
      <c r="D31" s="9">
        <f>COUNTA(D6:D30)</f>
        <v>4</v>
      </c>
    </row>
    <row r="32" spans="1:4">
      <c r="A32" s="35" t="s">
        <v>33</v>
      </c>
      <c r="B32" s="35"/>
      <c r="C32" s="10">
        <f>IF(ข้อมูลพื้นฐาน!$C$17&lt;&gt;"",C31/ข้อมูลพื้นฐาน!$C$17,0)</f>
        <v>1.33</v>
      </c>
      <c r="D32" s="10">
        <f>IF(ข้อมูลพื้นฐาน!$C$17&lt;&gt;"",D31/ข้อมูลพื้นฐาน!$C$17,0)</f>
        <v>0.67</v>
      </c>
    </row>
    <row r="33" spans="1:4" ht="24" customHeight="1">
      <c r="A33" s="40" t="s">
        <v>34</v>
      </c>
      <c r="B33" s="40"/>
      <c r="C33" s="24">
        <f>C32</f>
        <v>1.33</v>
      </c>
      <c r="D33" s="25">
        <f>D32</f>
        <v>0.67</v>
      </c>
    </row>
    <row r="34" spans="1:4">
      <c r="A34" s="3"/>
      <c r="B34" s="3"/>
      <c r="C34" s="26" t="s">
        <v>3</v>
      </c>
      <c r="D34" s="26" t="s">
        <v>35</v>
      </c>
    </row>
  </sheetData>
  <sheetProtection algorithmName="SHA-512" hashValue="d3JKAIcNKTz0IgM0ksn2eKXR0UHFk8BOU/rAOFDzt+v7a1FhqKnE4i9Zy+gvFLdG+fOJQZM5MyYfpBb9sQmCLA==" saltValue="NFuMjZtjRZxF34L9Wus11w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การทำงานเป็นทีม " xr:uid="{045F633C-D9A1-4165-B9C0-9FC5D405F609}"/>
  </hyperlinks>
  <pageMargins left="0.25" right="0.25" top="0.75" bottom="0.75" header="0.3" footer="0.3"/>
  <pageSetup orientation="portrait" horizontalDpi="1200" verticalDpi="12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2:D34"/>
  <sheetViews>
    <sheetView workbookViewId="0">
      <selection activeCell="B3" sqref="B3"/>
    </sheetView>
  </sheetViews>
  <sheetFormatPr defaultColWidth="8.88671875" defaultRowHeight="24.6"/>
  <cols>
    <col min="1" max="1" width="9.44140625" style="5" customWidth="1"/>
    <col min="2" max="2" width="67.44140625" style="5" customWidth="1"/>
    <col min="3" max="3" width="11" style="8" customWidth="1"/>
    <col min="4" max="4" width="14.77734375" style="8" customWidth="1"/>
    <col min="5" max="16384" width="8.88671875" style="5"/>
  </cols>
  <sheetData>
    <row r="2" spans="1:4">
      <c r="A2" s="23" t="s">
        <v>0</v>
      </c>
      <c r="B2" s="28" t="s">
        <v>181</v>
      </c>
      <c r="C2" s="35" t="s">
        <v>2</v>
      </c>
      <c r="D2" s="35"/>
    </row>
    <row r="3" spans="1:4" ht="123">
      <c r="A3" s="12"/>
      <c r="B3" s="30" t="s">
        <v>258</v>
      </c>
      <c r="C3" s="23" t="s">
        <v>3</v>
      </c>
      <c r="D3" s="23" t="s">
        <v>35</v>
      </c>
    </row>
    <row r="4" spans="1:4">
      <c r="A4" s="23" t="s">
        <v>4</v>
      </c>
      <c r="B4" s="23" t="s">
        <v>5</v>
      </c>
      <c r="C4" s="14"/>
      <c r="D4" s="14"/>
    </row>
    <row r="5" spans="1:4">
      <c r="A5" s="37">
        <v>1</v>
      </c>
      <c r="B5" s="36" t="s">
        <v>6</v>
      </c>
      <c r="C5" s="36"/>
      <c r="D5" s="36"/>
    </row>
    <row r="6" spans="1:4" ht="73.8">
      <c r="A6" s="38"/>
      <c r="B6" s="12" t="s">
        <v>182</v>
      </c>
      <c r="C6" s="7">
        <v>1</v>
      </c>
      <c r="D6" s="7">
        <v>1</v>
      </c>
    </row>
    <row r="7" spans="1:4" ht="49.2">
      <c r="A7" s="38"/>
      <c r="B7" s="12" t="s">
        <v>183</v>
      </c>
      <c r="C7" s="7">
        <v>1</v>
      </c>
      <c r="D7" s="7">
        <v>1</v>
      </c>
    </row>
    <row r="8" spans="1:4" ht="49.2">
      <c r="A8" s="38"/>
      <c r="B8" s="12" t="s">
        <v>184</v>
      </c>
      <c r="C8" s="7">
        <v>1</v>
      </c>
      <c r="D8" s="7">
        <v>1</v>
      </c>
    </row>
    <row r="9" spans="1:4" ht="49.2">
      <c r="A9" s="38"/>
      <c r="B9" s="12" t="s">
        <v>185</v>
      </c>
      <c r="C9" s="7">
        <v>1</v>
      </c>
      <c r="D9" s="7">
        <v>1</v>
      </c>
    </row>
    <row r="10" spans="1:4" ht="49.2">
      <c r="A10" s="39"/>
      <c r="B10" s="12" t="s">
        <v>186</v>
      </c>
      <c r="C10" s="7">
        <v>1</v>
      </c>
      <c r="D10" s="7">
        <v>1</v>
      </c>
    </row>
    <row r="11" spans="1:4">
      <c r="A11" s="37">
        <v>2</v>
      </c>
      <c r="B11" s="36" t="s">
        <v>12</v>
      </c>
      <c r="C11" s="36"/>
      <c r="D11" s="36"/>
    </row>
    <row r="12" spans="1:4" ht="73.8">
      <c r="A12" s="38"/>
      <c r="B12" s="12" t="s">
        <v>187</v>
      </c>
      <c r="C12" s="7">
        <v>1</v>
      </c>
      <c r="D12" s="7"/>
    </row>
    <row r="13" spans="1:4" ht="98.4">
      <c r="A13" s="38"/>
      <c r="B13" s="12" t="s">
        <v>188</v>
      </c>
      <c r="C13" s="7"/>
      <c r="D13" s="7"/>
    </row>
    <row r="14" spans="1:4" ht="73.8">
      <c r="A14" s="38"/>
      <c r="B14" s="12" t="s">
        <v>189</v>
      </c>
      <c r="C14" s="7"/>
      <c r="D14" s="7"/>
    </row>
    <row r="15" spans="1:4" ht="73.8">
      <c r="A15" s="39"/>
      <c r="B15" s="12" t="s">
        <v>190</v>
      </c>
      <c r="C15" s="7"/>
      <c r="D15" s="7"/>
    </row>
    <row r="16" spans="1:4">
      <c r="A16" s="37">
        <v>3</v>
      </c>
      <c r="B16" s="36" t="s">
        <v>17</v>
      </c>
      <c r="C16" s="36"/>
      <c r="D16" s="36"/>
    </row>
    <row r="17" spans="1:4" ht="98.4">
      <c r="A17" s="38"/>
      <c r="B17" s="12" t="s">
        <v>191</v>
      </c>
      <c r="C17" s="7"/>
      <c r="D17" s="6"/>
    </row>
    <row r="18" spans="1:4" ht="49.2">
      <c r="A18" s="38"/>
      <c r="B18" s="12" t="s">
        <v>192</v>
      </c>
      <c r="C18" s="6"/>
      <c r="D18" s="6"/>
    </row>
    <row r="19" spans="1:4" ht="73.8">
      <c r="A19" s="38"/>
      <c r="B19" s="12" t="s">
        <v>193</v>
      </c>
      <c r="C19" s="7"/>
      <c r="D19" s="7"/>
    </row>
    <row r="20" spans="1:4" ht="98.4">
      <c r="A20" s="38"/>
      <c r="B20" s="12" t="s">
        <v>194</v>
      </c>
      <c r="C20" s="7"/>
      <c r="D20" s="7"/>
    </row>
    <row r="21" spans="1:4">
      <c r="A21" s="35">
        <v>4</v>
      </c>
      <c r="B21" s="36" t="s">
        <v>22</v>
      </c>
      <c r="C21" s="36"/>
      <c r="D21" s="36"/>
    </row>
    <row r="22" spans="1:4" ht="73.8">
      <c r="A22" s="35"/>
      <c r="B22" s="12" t="s">
        <v>195</v>
      </c>
      <c r="C22" s="7"/>
      <c r="D22" s="7"/>
    </row>
    <row r="23" spans="1:4" ht="49.2">
      <c r="A23" s="35"/>
      <c r="B23" s="12" t="s">
        <v>196</v>
      </c>
      <c r="C23" s="7"/>
      <c r="D23" s="7"/>
    </row>
    <row r="24" spans="1:4" ht="49.2">
      <c r="A24" s="35"/>
      <c r="B24" s="12" t="s">
        <v>197</v>
      </c>
      <c r="C24" s="7"/>
      <c r="D24" s="7"/>
    </row>
    <row r="25" spans="1:4" ht="73.8">
      <c r="A25" s="35"/>
      <c r="B25" s="12" t="s">
        <v>198</v>
      </c>
      <c r="C25" s="7"/>
      <c r="D25" s="7"/>
    </row>
    <row r="26" spans="1:4">
      <c r="A26" s="38">
        <v>5</v>
      </c>
      <c r="B26" s="36" t="s">
        <v>27</v>
      </c>
      <c r="C26" s="36"/>
      <c r="D26" s="36"/>
    </row>
    <row r="27" spans="1:4" ht="49.2">
      <c r="A27" s="38"/>
      <c r="B27" s="12" t="s">
        <v>199</v>
      </c>
      <c r="C27" s="7"/>
      <c r="D27" s="7"/>
    </row>
    <row r="28" spans="1:4" ht="73.8">
      <c r="A28" s="38"/>
      <c r="B28" s="12" t="s">
        <v>200</v>
      </c>
      <c r="C28" s="7"/>
      <c r="D28" s="7"/>
    </row>
    <row r="29" spans="1:4" ht="49.2">
      <c r="A29" s="38"/>
      <c r="B29" s="12" t="s">
        <v>201</v>
      </c>
      <c r="C29" s="7"/>
      <c r="D29" s="7"/>
    </row>
    <row r="30" spans="1:4">
      <c r="A30" s="38"/>
      <c r="B30" s="13" t="s">
        <v>202</v>
      </c>
      <c r="C30" s="7"/>
      <c r="D30" s="7"/>
    </row>
    <row r="31" spans="1:4">
      <c r="A31" s="35" t="s">
        <v>32</v>
      </c>
      <c r="B31" s="35"/>
      <c r="C31" s="9">
        <f>COUNTA(C6:C30)</f>
        <v>6</v>
      </c>
      <c r="D31" s="9">
        <f>COUNTA(D6:D30)</f>
        <v>5</v>
      </c>
    </row>
    <row r="32" spans="1:4">
      <c r="A32" s="35" t="s">
        <v>33</v>
      </c>
      <c r="B32" s="35"/>
      <c r="C32" s="10">
        <f>IF(ข้อมูลพื้นฐาน!$C$17&lt;&gt;"",C31/ข้อมูลพื้นฐาน!$C$17,0)</f>
        <v>1</v>
      </c>
      <c r="D32" s="10">
        <f>IF(ข้อมูลพื้นฐาน!$C$17&lt;&gt;"",D31/ข้อมูลพื้นฐาน!$C$17,0)</f>
        <v>0.83</v>
      </c>
    </row>
    <row r="33" spans="1:4" ht="24" customHeight="1">
      <c r="A33" s="40" t="s">
        <v>34</v>
      </c>
      <c r="B33" s="40"/>
      <c r="C33" s="24">
        <f>C32</f>
        <v>1</v>
      </c>
      <c r="D33" s="25">
        <f>D32</f>
        <v>0.83</v>
      </c>
    </row>
    <row r="34" spans="1:4">
      <c r="A34" s="3"/>
      <c r="B34" s="3"/>
      <c r="C34" s="26" t="s">
        <v>3</v>
      </c>
      <c r="D34" s="26" t="s">
        <v>35</v>
      </c>
    </row>
  </sheetData>
  <sheetProtection algorithmName="SHA-512" hashValue="yr1fyHTdZNwMxaFqieW3NsnR0VGNXTe9z8RyGYmqhJJ9Ku3wnFXjsZB/GoE97AS5P/GvcB6FU0w34eTTCLkb0g==" saltValue="NLYpJjKT6SN2toEgcBYqrQ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สภาวะผู้นำและศักยภาพเพื่อนำการปรับเปลี่ยน" xr:uid="{FC9C5C6F-05DE-45EE-B1C4-CEE34BE71572}"/>
  </hyperlinks>
  <pageMargins left="0.25" right="0.25" top="0.75" bottom="0.75" header="0.3" footer="0.3"/>
  <pageSetup orientation="portrait" horizontalDpi="1200" verticalDpi="120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2:D31"/>
  <sheetViews>
    <sheetView workbookViewId="0">
      <selection activeCell="B3" sqref="B3"/>
    </sheetView>
  </sheetViews>
  <sheetFormatPr defaultColWidth="8.88671875" defaultRowHeight="24.6"/>
  <cols>
    <col min="1" max="1" width="9.44140625" style="5" customWidth="1"/>
    <col min="2" max="2" width="67.44140625" style="5" customWidth="1"/>
    <col min="3" max="3" width="11" style="8" customWidth="1"/>
    <col min="4" max="4" width="14.77734375" style="8" customWidth="1"/>
    <col min="5" max="16384" width="8.88671875" style="5"/>
  </cols>
  <sheetData>
    <row r="2" spans="1:4">
      <c r="A2" s="23" t="s">
        <v>0</v>
      </c>
      <c r="B2" s="28" t="s">
        <v>203</v>
      </c>
      <c r="C2" s="35" t="s">
        <v>2</v>
      </c>
      <c r="D2" s="35"/>
    </row>
    <row r="3" spans="1:4" ht="98.4">
      <c r="A3" s="12"/>
      <c r="B3" s="30" t="s">
        <v>259</v>
      </c>
      <c r="C3" s="23" t="s">
        <v>3</v>
      </c>
      <c r="D3" s="23" t="s">
        <v>35</v>
      </c>
    </row>
    <row r="4" spans="1:4">
      <c r="A4" s="23" t="s">
        <v>4</v>
      </c>
      <c r="B4" s="23" t="s">
        <v>5</v>
      </c>
      <c r="C4" s="14"/>
      <c r="D4" s="14"/>
    </row>
    <row r="5" spans="1:4">
      <c r="A5" s="37">
        <v>1</v>
      </c>
      <c r="B5" s="36" t="s">
        <v>6</v>
      </c>
      <c r="C5" s="36"/>
      <c r="D5" s="36"/>
    </row>
    <row r="6" spans="1:4" ht="49.2">
      <c r="A6" s="38"/>
      <c r="B6" s="12" t="s">
        <v>204</v>
      </c>
      <c r="C6" s="7"/>
      <c r="D6" s="7"/>
    </row>
    <row r="7" spans="1:4" ht="49.2">
      <c r="A7" s="38"/>
      <c r="B7" s="12" t="s">
        <v>205</v>
      </c>
      <c r="C7" s="7"/>
      <c r="D7" s="7"/>
    </row>
    <row r="8" spans="1:4" ht="49.2">
      <c r="A8" s="38"/>
      <c r="B8" s="12" t="s">
        <v>206</v>
      </c>
      <c r="C8" s="7"/>
      <c r="D8" s="7"/>
    </row>
    <row r="9" spans="1:4">
      <c r="A9" s="37">
        <v>2</v>
      </c>
      <c r="B9" s="36" t="s">
        <v>12</v>
      </c>
      <c r="C9" s="36"/>
      <c r="D9" s="36"/>
    </row>
    <row r="10" spans="1:4" ht="73.8">
      <c r="A10" s="38"/>
      <c r="B10" s="12" t="s">
        <v>207</v>
      </c>
      <c r="C10" s="7">
        <v>1</v>
      </c>
      <c r="D10" s="7">
        <v>1</v>
      </c>
    </row>
    <row r="11" spans="1:4" ht="49.2">
      <c r="A11" s="38"/>
      <c r="B11" s="12" t="s">
        <v>208</v>
      </c>
      <c r="C11" s="7">
        <v>1</v>
      </c>
      <c r="D11" s="7">
        <v>1</v>
      </c>
    </row>
    <row r="12" spans="1:4" ht="49.2">
      <c r="A12" s="38"/>
      <c r="B12" s="12" t="s">
        <v>209</v>
      </c>
      <c r="C12" s="7"/>
      <c r="D12" s="7"/>
    </row>
    <row r="13" spans="1:4" ht="49.2">
      <c r="A13" s="39"/>
      <c r="B13" s="12" t="s">
        <v>210</v>
      </c>
      <c r="C13" s="7"/>
      <c r="D13" s="7"/>
    </row>
    <row r="14" spans="1:4">
      <c r="A14" s="37">
        <v>3</v>
      </c>
      <c r="B14" s="36" t="s">
        <v>17</v>
      </c>
      <c r="C14" s="36"/>
      <c r="D14" s="36"/>
    </row>
    <row r="15" spans="1:4" ht="49.2">
      <c r="A15" s="38"/>
      <c r="B15" s="12" t="s">
        <v>211</v>
      </c>
      <c r="C15" s="7"/>
      <c r="D15" s="6"/>
    </row>
    <row r="16" spans="1:4" ht="49.2">
      <c r="A16" s="38"/>
      <c r="B16" s="12" t="s">
        <v>212</v>
      </c>
      <c r="C16" s="6"/>
      <c r="D16" s="6"/>
    </row>
    <row r="17" spans="1:4" ht="49.2">
      <c r="A17" s="38"/>
      <c r="B17" s="12" t="s">
        <v>213</v>
      </c>
      <c r="C17" s="7"/>
      <c r="D17" s="7"/>
    </row>
    <row r="18" spans="1:4" ht="73.8">
      <c r="A18" s="38"/>
      <c r="B18" s="12" t="s">
        <v>214</v>
      </c>
      <c r="C18" s="7"/>
      <c r="D18" s="7"/>
    </row>
    <row r="19" spans="1:4">
      <c r="A19" s="42">
        <v>4</v>
      </c>
      <c r="B19" s="36" t="s">
        <v>22</v>
      </c>
      <c r="C19" s="36"/>
      <c r="D19" s="36"/>
    </row>
    <row r="20" spans="1:4" ht="73.8">
      <c r="A20" s="43"/>
      <c r="B20" s="12" t="s">
        <v>215</v>
      </c>
      <c r="C20" s="7"/>
      <c r="D20" s="7"/>
    </row>
    <row r="21" spans="1:4" ht="73.8">
      <c r="A21" s="43"/>
      <c r="B21" s="12" t="s">
        <v>216</v>
      </c>
      <c r="C21" s="7"/>
      <c r="D21" s="7"/>
    </row>
    <row r="22" spans="1:4" ht="73.8">
      <c r="A22" s="44"/>
      <c r="B22" s="12" t="s">
        <v>217</v>
      </c>
      <c r="C22" s="7"/>
      <c r="D22" s="7"/>
    </row>
    <row r="23" spans="1:4">
      <c r="A23" s="38">
        <v>5</v>
      </c>
      <c r="B23" s="36" t="s">
        <v>27</v>
      </c>
      <c r="C23" s="36"/>
      <c r="D23" s="36"/>
    </row>
    <row r="24" spans="1:4">
      <c r="A24" s="38"/>
      <c r="B24" s="12" t="s">
        <v>218</v>
      </c>
      <c r="C24" s="7"/>
      <c r="D24" s="7"/>
    </row>
    <row r="25" spans="1:4" ht="49.2">
      <c r="A25" s="38"/>
      <c r="B25" s="12" t="s">
        <v>219</v>
      </c>
      <c r="C25" s="7"/>
      <c r="D25" s="7"/>
    </row>
    <row r="26" spans="1:4" ht="73.8">
      <c r="A26" s="38"/>
      <c r="B26" s="12" t="s">
        <v>220</v>
      </c>
      <c r="C26" s="7"/>
      <c r="D26" s="7"/>
    </row>
    <row r="27" spans="1:4" ht="73.8">
      <c r="A27" s="38"/>
      <c r="B27" s="13" t="s">
        <v>221</v>
      </c>
      <c r="C27" s="7"/>
      <c r="D27" s="7"/>
    </row>
    <row r="28" spans="1:4">
      <c r="A28" s="35" t="s">
        <v>32</v>
      </c>
      <c r="B28" s="35"/>
      <c r="C28" s="9">
        <f>COUNTA(C6:C27)</f>
        <v>2</v>
      </c>
      <c r="D28" s="9">
        <f>COUNTA(D6:D27)</f>
        <v>2</v>
      </c>
    </row>
    <row r="29" spans="1:4">
      <c r="A29" s="35" t="s">
        <v>33</v>
      </c>
      <c r="B29" s="35"/>
      <c r="C29" s="10">
        <f>IF(ข้อมูลพื้นฐาน!$C$17&lt;&gt;"",C28/ข้อมูลพื้นฐาน!$C$17,0)</f>
        <v>0.33</v>
      </c>
      <c r="D29" s="10">
        <f>IF(ข้อมูลพื้นฐาน!$C$17&lt;&gt;"",D28/ข้อมูลพื้นฐาน!$C$17,0)</f>
        <v>0.33</v>
      </c>
    </row>
    <row r="30" spans="1:4" ht="24" customHeight="1">
      <c r="A30" s="40" t="s">
        <v>34</v>
      </c>
      <c r="B30" s="40"/>
      <c r="C30" s="24">
        <f>C29</f>
        <v>0.33</v>
      </c>
      <c r="D30" s="25">
        <f>D29</f>
        <v>0.33</v>
      </c>
    </row>
    <row r="31" spans="1:4">
      <c r="A31" s="3"/>
      <c r="B31" s="3"/>
      <c r="C31" s="26" t="s">
        <v>3</v>
      </c>
      <c r="D31" s="26" t="s">
        <v>35</v>
      </c>
    </row>
  </sheetData>
  <sheetProtection algorithmName="SHA-512" hashValue="wxmdHB5Ehe0jszSvu/1LE9DrpvD6o+vh4x88mPJAubHfzXtK/THorKo2+F502nD/NnSxFT6buonY0s1+YO+Ofw==" saltValue="4sDWSA1uqABhk/uo986YFg==" spinCount="100000" sheet="1" objects="1" scenarios="1"/>
  <mergeCells count="14">
    <mergeCell ref="C2:D2"/>
    <mergeCell ref="B5:D5"/>
    <mergeCell ref="A9:A13"/>
    <mergeCell ref="B9:D9"/>
    <mergeCell ref="A14:A18"/>
    <mergeCell ref="B14:D14"/>
    <mergeCell ref="A30:B30"/>
    <mergeCell ref="A5:A8"/>
    <mergeCell ref="A19:A22"/>
    <mergeCell ref="B19:D19"/>
    <mergeCell ref="A23:A27"/>
    <mergeCell ref="B23:D23"/>
    <mergeCell ref="A28:B28"/>
    <mergeCell ref="A29:B29"/>
  </mergeCells>
  <hyperlinks>
    <hyperlink ref="B2:B3" r:id="rId1" display="วิสัยทัศน์และการวางกลยุทธ์" xr:uid="{00E2A878-DDB3-4510-88CB-222C4162DED1}"/>
  </hyperlinks>
  <pageMargins left="0.25" right="0.25" top="0.75" bottom="0.75" header="0.3" footer="0.3"/>
  <pageSetup orientation="portrait" horizontalDpi="1200" verticalDpi="12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2:D34"/>
  <sheetViews>
    <sheetView workbookViewId="0">
      <selection activeCell="E9" sqref="E9"/>
    </sheetView>
  </sheetViews>
  <sheetFormatPr defaultColWidth="8.88671875" defaultRowHeight="24.6"/>
  <cols>
    <col min="1" max="1" width="9.44140625" style="5" customWidth="1"/>
    <col min="2" max="2" width="67.44140625" style="5" customWidth="1"/>
    <col min="3" max="3" width="11" style="8" customWidth="1"/>
    <col min="4" max="4" width="14.77734375" style="8" customWidth="1"/>
    <col min="5" max="16384" width="8.88671875" style="5"/>
  </cols>
  <sheetData>
    <row r="2" spans="1:4">
      <c r="A2" s="23" t="s">
        <v>0</v>
      </c>
      <c r="B2" s="28" t="s">
        <v>222</v>
      </c>
      <c r="C2" s="35" t="s">
        <v>2</v>
      </c>
      <c r="D2" s="35"/>
    </row>
    <row r="3" spans="1:4" ht="73.8">
      <c r="A3" s="12"/>
      <c r="B3" s="30" t="s">
        <v>260</v>
      </c>
      <c r="C3" s="23" t="s">
        <v>3</v>
      </c>
      <c r="D3" s="23" t="s">
        <v>35</v>
      </c>
    </row>
    <row r="4" spans="1:4">
      <c r="A4" s="23" t="s">
        <v>4</v>
      </c>
      <c r="B4" s="23" t="s">
        <v>5</v>
      </c>
      <c r="C4" s="14"/>
      <c r="D4" s="14"/>
    </row>
    <row r="5" spans="1:4">
      <c r="A5" s="37">
        <v>1</v>
      </c>
      <c r="B5" s="36" t="s">
        <v>6</v>
      </c>
      <c r="C5" s="36"/>
      <c r="D5" s="36"/>
    </row>
    <row r="6" spans="1:4">
      <c r="A6" s="38"/>
      <c r="B6" s="12" t="s">
        <v>223</v>
      </c>
      <c r="C6" s="7"/>
      <c r="D6" s="7">
        <v>1</v>
      </c>
    </row>
    <row r="7" spans="1:4" ht="49.2">
      <c r="A7" s="38"/>
      <c r="B7" s="12" t="s">
        <v>224</v>
      </c>
      <c r="C7" s="7">
        <v>1</v>
      </c>
      <c r="D7" s="7">
        <v>1</v>
      </c>
    </row>
    <row r="8" spans="1:4" ht="49.2">
      <c r="A8" s="38"/>
      <c r="B8" s="12" t="s">
        <v>225</v>
      </c>
      <c r="C8" s="7">
        <v>1</v>
      </c>
      <c r="D8" s="7">
        <v>1</v>
      </c>
    </row>
    <row r="9" spans="1:4" ht="73.8">
      <c r="A9" s="38"/>
      <c r="B9" s="12" t="s">
        <v>226</v>
      </c>
      <c r="C9" s="7">
        <v>1</v>
      </c>
      <c r="D9" s="7">
        <v>1</v>
      </c>
    </row>
    <row r="10" spans="1:4" ht="73.8">
      <c r="A10" s="39"/>
      <c r="B10" s="12" t="s">
        <v>227</v>
      </c>
      <c r="C10" s="7"/>
      <c r="D10" s="7">
        <v>1</v>
      </c>
    </row>
    <row r="11" spans="1:4">
      <c r="A11" s="37">
        <v>2</v>
      </c>
      <c r="B11" s="36" t="s">
        <v>12</v>
      </c>
      <c r="C11" s="36"/>
      <c r="D11" s="36"/>
    </row>
    <row r="12" spans="1:4" ht="73.8">
      <c r="A12" s="38"/>
      <c r="B12" s="12" t="s">
        <v>228</v>
      </c>
      <c r="C12" s="7">
        <v>1</v>
      </c>
      <c r="D12" s="7">
        <v>1</v>
      </c>
    </row>
    <row r="13" spans="1:4" ht="49.2">
      <c r="A13" s="38"/>
      <c r="B13" s="12" t="s">
        <v>229</v>
      </c>
      <c r="C13" s="7">
        <v>1</v>
      </c>
      <c r="D13" s="7">
        <v>1</v>
      </c>
    </row>
    <row r="14" spans="1:4" ht="49.2">
      <c r="A14" s="38"/>
      <c r="B14" s="12" t="s">
        <v>230</v>
      </c>
      <c r="C14" s="7"/>
      <c r="D14" s="7"/>
    </row>
    <row r="15" spans="1:4" ht="49.2">
      <c r="A15" s="39"/>
      <c r="B15" s="12" t="s">
        <v>231</v>
      </c>
      <c r="C15" s="7"/>
      <c r="D15" s="7"/>
    </row>
    <row r="16" spans="1:4">
      <c r="A16" s="37">
        <v>3</v>
      </c>
      <c r="B16" s="36" t="s">
        <v>17</v>
      </c>
      <c r="C16" s="36"/>
      <c r="D16" s="36"/>
    </row>
    <row r="17" spans="1:4">
      <c r="A17" s="38"/>
      <c r="B17" s="12" t="s">
        <v>232</v>
      </c>
      <c r="C17" s="7"/>
      <c r="D17" s="6"/>
    </row>
    <row r="18" spans="1:4">
      <c r="A18" s="38"/>
      <c r="B18" s="12" t="s">
        <v>233</v>
      </c>
      <c r="C18" s="6"/>
      <c r="D18" s="6"/>
    </row>
    <row r="19" spans="1:4" ht="49.2">
      <c r="A19" s="38"/>
      <c r="B19" s="12" t="s">
        <v>234</v>
      </c>
      <c r="C19" s="7"/>
      <c r="D19" s="7"/>
    </row>
    <row r="20" spans="1:4" ht="73.8">
      <c r="A20" s="38"/>
      <c r="B20" s="12" t="s">
        <v>235</v>
      </c>
      <c r="C20" s="7"/>
      <c r="D20" s="7"/>
    </row>
    <row r="21" spans="1:4">
      <c r="A21" s="35">
        <v>4</v>
      </c>
      <c r="B21" s="36" t="s">
        <v>22</v>
      </c>
      <c r="C21" s="36"/>
      <c r="D21" s="36"/>
    </row>
    <row r="22" spans="1:4" ht="49.2">
      <c r="A22" s="35"/>
      <c r="B22" s="12" t="s">
        <v>236</v>
      </c>
      <c r="C22" s="7"/>
      <c r="D22" s="7"/>
    </row>
    <row r="23" spans="1:4" ht="73.8">
      <c r="A23" s="35"/>
      <c r="B23" s="12" t="s">
        <v>237</v>
      </c>
      <c r="C23" s="7"/>
      <c r="D23" s="7"/>
    </row>
    <row r="24" spans="1:4" ht="49.2">
      <c r="A24" s="35"/>
      <c r="B24" s="12" t="s">
        <v>238</v>
      </c>
      <c r="C24" s="7"/>
      <c r="D24" s="7"/>
    </row>
    <row r="25" spans="1:4" ht="73.8">
      <c r="A25" s="35"/>
      <c r="B25" s="12" t="s">
        <v>239</v>
      </c>
      <c r="C25" s="7"/>
      <c r="D25" s="7"/>
    </row>
    <row r="26" spans="1:4">
      <c r="A26" s="38">
        <v>5</v>
      </c>
      <c r="B26" s="36" t="s">
        <v>27</v>
      </c>
      <c r="C26" s="36"/>
      <c r="D26" s="36"/>
    </row>
    <row r="27" spans="1:4">
      <c r="A27" s="38"/>
      <c r="B27" s="12" t="s">
        <v>240</v>
      </c>
      <c r="C27" s="7"/>
      <c r="D27" s="7"/>
    </row>
    <row r="28" spans="1:4">
      <c r="A28" s="38"/>
      <c r="B28" s="12" t="s">
        <v>241</v>
      </c>
      <c r="C28" s="7"/>
      <c r="D28" s="7"/>
    </row>
    <row r="29" spans="1:4" ht="49.2">
      <c r="A29" s="38"/>
      <c r="B29" s="12" t="s">
        <v>242</v>
      </c>
      <c r="C29" s="7"/>
      <c r="D29" s="7"/>
    </row>
    <row r="30" spans="1:4" ht="49.2">
      <c r="A30" s="38"/>
      <c r="B30" s="13" t="s">
        <v>243</v>
      </c>
      <c r="C30" s="7"/>
      <c r="D30" s="7"/>
    </row>
    <row r="31" spans="1:4">
      <c r="A31" s="35" t="s">
        <v>32</v>
      </c>
      <c r="B31" s="35"/>
      <c r="C31" s="9">
        <f>COUNTA(C6:C30)</f>
        <v>5</v>
      </c>
      <c r="D31" s="9">
        <f>COUNTA(D6:D30)</f>
        <v>7</v>
      </c>
    </row>
    <row r="32" spans="1:4">
      <c r="A32" s="35" t="s">
        <v>33</v>
      </c>
      <c r="B32" s="35"/>
      <c r="C32" s="10">
        <f>IF(ข้อมูลพื้นฐาน!$C$17&lt;&gt;"",C31/ข้อมูลพื้นฐาน!$C$17,0)</f>
        <v>0.83</v>
      </c>
      <c r="D32" s="10">
        <f>IF(ข้อมูลพื้นฐาน!$C$17&lt;&gt;"",D31/ข้อมูลพื้นฐาน!$C$17,0)</f>
        <v>1.17</v>
      </c>
    </row>
    <row r="33" spans="1:4" ht="24" customHeight="1">
      <c r="A33" s="40" t="s">
        <v>34</v>
      </c>
      <c r="B33" s="40"/>
      <c r="C33" s="24">
        <f>C32</f>
        <v>0.83</v>
      </c>
      <c r="D33" s="25">
        <f>D32</f>
        <v>1.17</v>
      </c>
    </row>
    <row r="34" spans="1:4">
      <c r="A34" s="3"/>
      <c r="B34" s="3"/>
      <c r="C34" s="26" t="s">
        <v>3</v>
      </c>
      <c r="D34" s="26" t="s">
        <v>35</v>
      </c>
    </row>
  </sheetData>
  <sheetProtection algorithmName="SHA-512" hashValue="fi1vdTYn4RylyEx1oQElgJfqfc3/UQ6r4jcf7wsItudccpF+Oko+6/RokOVtTOXlwFaWsUOhKvU+DBOid5znPw==" saltValue="u2wrc8EfJxfKCrUpWSZg9Q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การสอนงานและการมอบหมายงาน" xr:uid="{AF46DE95-8073-4FB0-A1C9-E6D8F3C88CCC}"/>
  </hyperlinks>
  <pageMargins left="0.25" right="0.25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ข้อมูลพื้นฐาน</vt:lpstr>
      <vt:lpstr>การมุ่งผลสัมฤทธิ์</vt:lpstr>
      <vt:lpstr>บริการที่ดี</vt:lpstr>
      <vt:lpstr>การสั่งสมความเชี่ยวชาญ</vt:lpstr>
      <vt:lpstr>การยึดมั่นในความถูกต้อง</vt:lpstr>
      <vt:lpstr>การทำงานเป็นทีม</vt:lpstr>
      <vt:lpstr>สภาวะผู้นำและศักยภาพ</vt:lpstr>
      <vt:lpstr>วิสัยทัศน์และการวางกลยุทธ์</vt:lpstr>
      <vt:lpstr>การสอนงานและการมอบหมายงาน</vt:lpstr>
      <vt:lpstr>สรุปผล</vt:lpstr>
      <vt:lpstr>type1</vt:lpstr>
      <vt:lpstr>type2</vt:lpstr>
      <vt:lpstr>type3</vt:lpstr>
      <vt:lpstr>type4</vt:lpstr>
      <vt:lpstr>type5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Nutchapong</dc:creator>
  <cp:lastModifiedBy>Rattikarn Nawichai</cp:lastModifiedBy>
  <cp:lastPrinted>2025-01-09T16:48:01Z</cp:lastPrinted>
  <dcterms:created xsi:type="dcterms:W3CDTF">2025-01-08T06:15:01Z</dcterms:created>
  <dcterms:modified xsi:type="dcterms:W3CDTF">2025-06-24T04:11:01Z</dcterms:modified>
</cp:coreProperties>
</file>